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114" i="1" l="1"/>
  <c r="F114" i="1"/>
  <c r="G114" i="1"/>
  <c r="H114" i="1"/>
  <c r="I114" i="1"/>
  <c r="J114" i="1"/>
  <c r="D114" i="1"/>
  <c r="J4" i="1" l="1"/>
  <c r="K23" i="1" l="1"/>
  <c r="K10" i="1" l="1"/>
  <c r="K11" i="1"/>
  <c r="K12" i="1"/>
  <c r="K13" i="1"/>
  <c r="K14" i="1"/>
  <c r="K15" i="1"/>
  <c r="K16" i="1"/>
  <c r="K17" i="1"/>
  <c r="K18" i="1"/>
  <c r="K19" i="1"/>
  <c r="K20" i="1"/>
  <c r="K21" i="1"/>
  <c r="K26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9" i="1"/>
  <c r="K110" i="1"/>
  <c r="K111" i="1"/>
  <c r="K112" i="1"/>
  <c r="K113" i="1"/>
  <c r="K9" i="1"/>
  <c r="I108" i="1" l="1"/>
  <c r="K108" i="1" s="1"/>
  <c r="J25" i="1" l="1"/>
  <c r="K25" i="1" s="1"/>
  <c r="F27" i="1" l="1"/>
  <c r="K27" i="1" s="1"/>
  <c r="F28" i="1"/>
  <c r="K28" i="1" s="1"/>
  <c r="C44" i="1" l="1"/>
  <c r="K44" i="1" s="1"/>
  <c r="C43" i="1"/>
  <c r="K43" i="1" s="1"/>
</calcChain>
</file>

<file path=xl/sharedStrings.xml><?xml version="1.0" encoding="utf-8"?>
<sst xmlns="http://schemas.openxmlformats.org/spreadsheetml/2006/main" count="158" uniqueCount="147">
  <si>
    <t>Численность населения на территории города, тыс. чел. (на конец года)</t>
  </si>
  <si>
    <t>-юридических лиц</t>
  </si>
  <si>
    <t>-индивидуальных предпринимателей</t>
  </si>
  <si>
    <t>Доля работающих в сфере МСП (в том числе ИП) в общей численности занятых в экономике города, %</t>
  </si>
  <si>
    <t>Количество зарегистрированных СМСП при участии Фонда, ед.</t>
  </si>
  <si>
    <t>-федеральный бюджет</t>
  </si>
  <si>
    <t>-областной бюджет</t>
  </si>
  <si>
    <t>-местный бюджет</t>
  </si>
  <si>
    <t>Создано рабочих мест получателями поддержки, ед.</t>
  </si>
  <si>
    <t>Средства Фонда, направленные на поддержку предпринимательства, тыс.руб.</t>
  </si>
  <si>
    <t>-количество субъектов, получивших поддержку, ед.</t>
  </si>
  <si>
    <t>-человек</t>
  </si>
  <si>
    <t>-субъектов МСП</t>
  </si>
  <si>
    <t>Выдано грантов начинающим предпринимателям, в т.ч.:</t>
  </si>
  <si>
    <t>-количество грантов</t>
  </si>
  <si>
    <t>-сумма грантов, всего, тыс.руб., в т.ч.:</t>
  </si>
  <si>
    <t>-федеральный бюджет, тыс.руб.</t>
  </si>
  <si>
    <t>-областной бюджет, тыс.руб.</t>
  </si>
  <si>
    <t>-по техническому присоединению,ед.</t>
  </si>
  <si>
    <t>-на уплату взноса по договорам лизинга, ед.</t>
  </si>
  <si>
    <t>-на возмещение затрат по участию в выставке, ед.</t>
  </si>
  <si>
    <t>Выставка "Выбираем наше Каменское"</t>
  </si>
  <si>
    <t>-количество участников, чел.</t>
  </si>
  <si>
    <t>-количество участников СМСП, ед.</t>
  </si>
  <si>
    <t>-городской бюджет, тыс.руб.</t>
  </si>
  <si>
    <t>-средства Фонда, тыс.руб.</t>
  </si>
  <si>
    <t>-гранты, ед.</t>
  </si>
  <si>
    <t>-гранты, тыс.руб.</t>
  </si>
  <si>
    <t>-субсидии на модернизацию производства, ед.</t>
  </si>
  <si>
    <t>-субсидии на модернизацию производства, тыс. руб.</t>
  </si>
  <si>
    <t>-займы, ед.</t>
  </si>
  <si>
    <t>-займы, тыс.руб.</t>
  </si>
  <si>
    <t>-поручительства, ед.</t>
  </si>
  <si>
    <t>-поручительства, тыс.руб.</t>
  </si>
  <si>
    <t>Проект молодежного предпринимательства "Школа бизнеса"</t>
  </si>
  <si>
    <t>-количество участников, ед.</t>
  </si>
  <si>
    <t>-количество участников, защитивших проекты, ед.</t>
  </si>
  <si>
    <t>Форум "Молодежное предпринимательство"</t>
  </si>
  <si>
    <t>Дни малого бизнеса</t>
  </si>
  <si>
    <t>Развитие внутригородской кооперации (мероприятия)</t>
  </si>
  <si>
    <t>-количество заключенных договоров, ед.</t>
  </si>
  <si>
    <t>Реализация муниципальной программы поддержки предпринимательства, средств, всего, тыс.руб.</t>
  </si>
  <si>
    <t>-портфель займов на конец года, тыс.руб.</t>
  </si>
  <si>
    <t>-выдано займов, всего, тыс.руб.</t>
  </si>
  <si>
    <t>Выдано субсидий, тыс.руб.,в т.ч.:</t>
  </si>
  <si>
    <t>Показатель</t>
  </si>
  <si>
    <t>№</t>
  </si>
  <si>
    <t>Ведение официальных страниц Фонда</t>
  </si>
  <si>
    <t>-официальный сайт, количество подписчиков</t>
  </si>
  <si>
    <t>-количество информационных статей</t>
  </si>
  <si>
    <t>Выдано грантов, в т.ч.:</t>
  </si>
  <si>
    <t>Выдано субсидий, в т.ч.:</t>
  </si>
  <si>
    <t>Выдано займов, в т.ч.:</t>
  </si>
  <si>
    <t>Выданы поручительства, в т.ч.:</t>
  </si>
  <si>
    <t>-участие в мероприятиях, количество участников, чел.</t>
  </si>
  <si>
    <t>-обучение, количество обученных, чел.</t>
  </si>
  <si>
    <t>-количество, ед.</t>
  </si>
  <si>
    <t>Субсидии:</t>
  </si>
  <si>
    <t>-сумма, всего, тыс.руб.</t>
  </si>
  <si>
    <t>Развитие внутреннего, въездного туризма (мероприятия)</t>
  </si>
  <si>
    <t>-участие в мероприятиях, количество участников, СМСП</t>
  </si>
  <si>
    <t>Конкурс Народная премия "Каменсквыбирает.рф"</t>
  </si>
  <si>
    <t>День Российского предпринимательства (мероприятия)</t>
  </si>
  <si>
    <t>Внутригородская кооперация (мероприятия)</t>
  </si>
  <si>
    <t>-количество проектов, ед.</t>
  </si>
  <si>
    <t>Обучение и переобучение, количество обученных, в т.ч.:</t>
  </si>
  <si>
    <t>-количество участников, СМСП</t>
  </si>
  <si>
    <t>Консультации по видам поддержек</t>
  </si>
  <si>
    <t>-количество консультаций, ед.</t>
  </si>
  <si>
    <t>-количество уникальных СМСП, ед.</t>
  </si>
  <si>
    <t>Развитие молодежного предпринимательства</t>
  </si>
  <si>
    <t>-открытые уроки, количество участников, ед.</t>
  </si>
  <si>
    <t>Единый реестр СМСП, количество (на конец года), ед. в т.ч.:</t>
  </si>
  <si>
    <t>% охваченных СМСП разными видами поддержек, за период</t>
  </si>
  <si>
    <t>Оказание услуг (организация выезды на места ведения бизнеса, организация участия СМСП Каменска в мероприятиях СОФПП, образовательная деят-ть) , участников, ед.</t>
  </si>
  <si>
    <t>Количество клиентов, уникальных СМСП, которым Фондом была оказана поддержка , всего, ед.</t>
  </si>
  <si>
    <t>Разработка бизнес-проектов по заявкам СМСП, ед.</t>
  </si>
  <si>
    <t>Поддержка СМСП Каменска по программам СОФПП:</t>
  </si>
  <si>
    <t>Содействие развитию предпринимательства  в Каменск-Уральском городском округе в цифрах 2013-2020</t>
  </si>
  <si>
    <t>-количество участников мероприятий, чел.</t>
  </si>
  <si>
    <t>-количество участников мероприятий, СМСП, ед.</t>
  </si>
  <si>
    <t>Развитие социального предпринимательства, мероприятия (информационные,консультационные, обучение)</t>
  </si>
  <si>
    <t>Развитие социального предпринимательства (информационные, консультационные, обучение)</t>
  </si>
  <si>
    <t>Поддержка СМСП муниципальным Фондом по программам финансирования (займы Фонда):</t>
  </si>
  <si>
    <t>-количество подготовленных заявок на получение финансовой поддержки в  инфраструктурах поддержки, ед.</t>
  </si>
  <si>
    <t>-количество СМСП, ед. (экспоненты)</t>
  </si>
  <si>
    <t>Мероприятия в рамках Хозактива и Гражданского форума (секции, круглые столы и пр.)</t>
  </si>
  <si>
    <t>Пропаганда и популяризация предпринимательской деятельности. Массовые мероприятия, продвижение, в т.ч.:</t>
  </si>
  <si>
    <t>17</t>
  </si>
  <si>
    <t>16</t>
  </si>
  <si>
    <t>15</t>
  </si>
  <si>
    <t>Оказано бухгалтерских услуг, ед.</t>
  </si>
  <si>
    <t>Арендные услуги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</si>
  <si>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</si>
  <si>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</si>
  <si>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</si>
  <si>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</si>
  <si>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</si>
  <si>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</si>
  <si>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</si>
  <si>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</si>
  <si>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</si>
  <si>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</si>
  <si>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</si>
  <si>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</si>
  <si>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Оказано бухгалтерских услуг, СМСП</t>
  </si>
  <si>
    <t>Оказано финансовых услуг, ед.</t>
  </si>
  <si>
    <t>Оказано финансовых услуг, СМСП</t>
  </si>
  <si>
    <t>Оказано офисных услуг, ед.</t>
  </si>
  <si>
    <t>Оказано офисных услуг, СМСП</t>
  </si>
  <si>
    <t>Оказано юридических услуг, ед.</t>
  </si>
  <si>
    <t>Оказано юридических услуг, СМСП</t>
  </si>
  <si>
    <t xml:space="preserve">Муниципальная программа </t>
  </si>
  <si>
    <t>Финансирование</t>
  </si>
  <si>
    <t>13</t>
  </si>
  <si>
    <t>14</t>
  </si>
  <si>
    <t>15.1</t>
  </si>
  <si>
    <t>15.2</t>
  </si>
  <si>
    <t>15.3</t>
  </si>
  <si>
    <t>15.4</t>
  </si>
  <si>
    <t>15.5</t>
  </si>
  <si>
    <t>15.6</t>
  </si>
  <si>
    <t>15.7</t>
  </si>
  <si>
    <t>15.8</t>
  </si>
  <si>
    <t>15.9</t>
  </si>
  <si>
    <t>Выполнение Муниципальной программы</t>
  </si>
  <si>
    <t>15.10</t>
  </si>
  <si>
    <t>15.11</t>
  </si>
  <si>
    <t>15.12</t>
  </si>
  <si>
    <t>15.13</t>
  </si>
  <si>
    <t>15.14</t>
  </si>
  <si>
    <t>15.15</t>
  </si>
  <si>
    <t>15.16</t>
  </si>
  <si>
    <t>15.17</t>
  </si>
  <si>
    <t>16.1</t>
  </si>
  <si>
    <t>16.2</t>
  </si>
  <si>
    <t>16.3</t>
  </si>
  <si>
    <t>16.4</t>
  </si>
  <si>
    <t>16.5</t>
  </si>
  <si>
    <t>16.6</t>
  </si>
  <si>
    <t>16.7</t>
  </si>
  <si>
    <t>16.8</t>
  </si>
  <si>
    <t>16.9</t>
  </si>
  <si>
    <t>Количество предоставленных информационно-консультационных, офисных, бухгалтерских, финансовых и юридических услуг, ВСЕГО, ед.</t>
  </si>
  <si>
    <t>Формирование базы инвестиционных площадок, количество площадок в реестре, ед.</t>
  </si>
  <si>
    <t>-одобрено финансирование по подготовленным Фондом проектам и подготовленным заявкам (субсидии, гранты, займы и пр.), тыс.руб.</t>
  </si>
  <si>
    <t>Cамозанятые, ед.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</si>
</sst>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_р_._-;\-* #,##0_р_._-;_-* &quot;-&quot;??_р_._-;_-@_-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i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49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49" fontId="1" fillId="0" borderId="1" xfId="0" applyNumberFormat="1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3" fontId="1" fillId="0" borderId="1" xfId="0" applyNumberFormat="1" applyFont="1" applyBorder="1" applyAlignment="1">
      <alignment horizontal="left" vertical="top"/>
    </xf>
    <xf numFmtId="49" fontId="1" fillId="0" borderId="0" xfId="0" applyNumberFormat="1" applyFont="1" applyAlignment="1">
      <alignment horizontal="left" vertical="top"/>
    </xf>
    <xf numFmtId="49" fontId="1" fillId="0" borderId="1" xfId="0" applyNumberFormat="1" applyFont="1" applyBorder="1" applyAlignment="1">
      <alignment horizontal="left" vertical="top"/>
    </xf>
    <xf numFmtId="49" fontId="1" fillId="0" borderId="3" xfId="0" applyNumberFormat="1" applyFont="1" applyBorder="1" applyAlignment="1">
      <alignment horizontal="left" vertical="top"/>
    </xf>
    <xf numFmtId="49" fontId="1" fillId="0" borderId="1" xfId="0" applyNumberFormat="1" applyFont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/>
    </xf>
    <xf numFmtId="0" fontId="1" fillId="0" borderId="0" xfId="0" applyFont="1" applyFill="1" applyAlignment="1">
      <alignment horizontal="left" vertical="top"/>
    </xf>
    <xf numFmtId="49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/>
    </xf>
    <xf numFmtId="164" fontId="1" fillId="0" borderId="0" xfId="2" applyNumberFormat="1" applyFont="1" applyAlignment="1">
      <alignment horizontal="left" vertical="top"/>
    </xf>
    <xf numFmtId="0" fontId="6" fillId="2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left" vertical="top"/>
    </xf>
    <xf numFmtId="164" fontId="1" fillId="2" borderId="0" xfId="2" applyNumberFormat="1" applyFont="1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3" fontId="1" fillId="2" borderId="1" xfId="0" applyNumberFormat="1" applyFont="1" applyFill="1" applyBorder="1" applyAlignment="1">
      <alignment horizontal="left" vertical="top"/>
    </xf>
    <xf numFmtId="3" fontId="4" fillId="2" borderId="1" xfId="0" applyNumberFormat="1" applyFont="1" applyFill="1" applyBorder="1" applyAlignment="1">
      <alignment horizontal="left" vertical="top" wrapText="1"/>
    </xf>
    <xf numFmtId="3" fontId="1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9" fontId="1" fillId="2" borderId="1" xfId="1" applyFont="1" applyFill="1" applyBorder="1" applyAlignment="1">
      <alignment horizontal="left" vertical="top"/>
    </xf>
    <xf numFmtId="4" fontId="1" fillId="0" borderId="1" xfId="0" applyNumberFormat="1" applyFont="1" applyBorder="1" applyAlignment="1">
      <alignment horizontal="left" vertical="top"/>
    </xf>
    <xf numFmtId="0" fontId="7" fillId="2" borderId="1" xfId="0" applyFont="1" applyFill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/>
    </xf>
    <xf numFmtId="3" fontId="4" fillId="0" borderId="1" xfId="0" applyNumberFormat="1" applyFont="1" applyBorder="1" applyAlignment="1">
      <alignment horizontal="left" vertical="top" wrapText="1"/>
    </xf>
    <xf numFmtId="49" fontId="1" fillId="0" borderId="2" xfId="0" applyNumberFormat="1" applyFont="1" applyBorder="1" applyAlignment="1">
      <alignment horizontal="left" vertical="top"/>
    </xf>
    <xf numFmtId="49" fontId="1" fillId="0" borderId="3" xfId="0" applyNumberFormat="1" applyFont="1" applyBorder="1" applyAlignment="1">
      <alignment horizontal="left" vertical="top"/>
    </xf>
    <xf numFmtId="49" fontId="1" fillId="2" borderId="2" xfId="0" applyNumberFormat="1" applyFont="1" applyFill="1" applyBorder="1" applyAlignment="1">
      <alignment horizontal="left" vertical="top"/>
    </xf>
    <xf numFmtId="49" fontId="1" fillId="2" borderId="3" xfId="0" applyNumberFormat="1" applyFont="1" applyFill="1" applyBorder="1" applyAlignment="1">
      <alignment horizontal="left" vertical="top"/>
    </xf>
    <xf numFmtId="49" fontId="1" fillId="2" borderId="4" xfId="0" applyNumberFormat="1" applyFont="1" applyFill="1" applyBorder="1" applyAlignment="1">
      <alignment horizontal="left" vertical="top"/>
    </xf>
    <xf numFmtId="49" fontId="1" fillId="0" borderId="4" xfId="0" applyNumberFormat="1" applyFont="1" applyBorder="1" applyAlignment="1">
      <alignment horizontal="left" vertical="top"/>
    </xf>
    <xf numFmtId="49" fontId="1" fillId="2" borderId="1" xfId="0" applyNumberFormat="1" applyFont="1" applyFill="1" applyBorder="1" applyAlignment="1">
      <alignment horizontal="left" vertical="top"/>
    </xf>
    <xf numFmtId="49" fontId="1" fillId="0" borderId="1" xfId="0" applyNumberFormat="1" applyFont="1" applyBorder="1" applyAlignment="1">
      <alignment horizontal="left" vertical="top"/>
    </xf>
    <xf numFmtId="0" fontId="1" fillId="0" borderId="5" xfId="0" applyFont="1" applyBorder="1" applyAlignment="1">
      <alignment horizontal="center" vertical="top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5"/>
  <sheetViews>
    <sheetView tabSelected="1" zoomScale="172" zoomScaleNormal="172" workbookViewId="0">
      <pane xSplit="2" ySplit="2" topLeftCell="C102" activePane="bottomRight" state="frozen"/>
      <selection pane="topRight" activeCell="C1" sqref="C1"/>
      <selection pane="bottomLeft" activeCell="A3" sqref="A3"/>
      <selection pane="bottomRight" activeCell="B114" sqref="B114"/>
    </sheetView>
  </sheetViews>
  <sheetFormatPr defaultRowHeight="12.75" x14ac:dyDescent="0.25"/>
  <cols>
    <col min="1" max="1" width="5.42578125" style="10" customWidth="1"/>
    <col min="2" max="2" width="55.5703125" style="19" customWidth="1"/>
    <col min="3" max="3" width="8.140625" style="6" customWidth="1"/>
    <col min="4" max="4" width="8" style="6" customWidth="1"/>
    <col min="5" max="6" width="8.28515625" style="6" customWidth="1"/>
    <col min="7" max="7" width="8.140625" style="6" customWidth="1"/>
    <col min="8" max="8" width="8" style="6" customWidth="1"/>
    <col min="9" max="9" width="8.140625" style="6" customWidth="1"/>
    <col min="10" max="10" width="10.28515625" style="6" customWidth="1"/>
    <col min="11" max="11" width="12" style="22" bestFit="1" customWidth="1"/>
    <col min="12" max="16384" width="9.140625" style="6"/>
  </cols>
  <sheetData>
    <row r="1" spans="1:11" ht="24" customHeight="1" x14ac:dyDescent="0.25">
      <c r="B1" s="48" t="s">
        <v>78</v>
      </c>
      <c r="C1" s="48"/>
      <c r="D1" s="48"/>
      <c r="E1" s="48"/>
      <c r="F1" s="48"/>
      <c r="G1" s="48"/>
      <c r="H1" s="48"/>
      <c r="I1" s="48"/>
      <c r="J1" s="48"/>
    </row>
    <row r="2" spans="1:11" x14ac:dyDescent="0.25">
      <c r="A2" s="5" t="s">
        <v>46</v>
      </c>
      <c r="B2" s="15" t="s">
        <v>45</v>
      </c>
      <c r="C2" s="2">
        <v>2013</v>
      </c>
      <c r="D2" s="2">
        <v>2014</v>
      </c>
      <c r="E2" s="2">
        <v>2015</v>
      </c>
      <c r="F2" s="2">
        <v>2016</v>
      </c>
      <c r="G2" s="2">
        <v>2017</v>
      </c>
      <c r="H2" s="2">
        <v>2018</v>
      </c>
      <c r="I2" s="2">
        <v>2019</v>
      </c>
      <c r="J2" s="2">
        <v>2020</v>
      </c>
    </row>
    <row r="3" spans="1:11" s="27" customFormat="1" ht="27" customHeight="1" x14ac:dyDescent="0.25">
      <c r="A3" s="25" t="s">
        <v>93</v>
      </c>
      <c r="B3" s="14" t="s">
        <v>0</v>
      </c>
      <c r="C3" s="14">
        <v>173.3</v>
      </c>
      <c r="D3" s="14">
        <v>172.7</v>
      </c>
      <c r="E3" s="14">
        <v>172</v>
      </c>
      <c r="F3" s="14">
        <v>171.7</v>
      </c>
      <c r="G3" s="14">
        <v>170.8</v>
      </c>
      <c r="H3" s="14">
        <v>169.1</v>
      </c>
      <c r="I3" s="14">
        <v>167.8</v>
      </c>
      <c r="J3" s="14">
        <v>167.8</v>
      </c>
      <c r="K3" s="26"/>
    </row>
    <row r="4" spans="1:11" ht="15" customHeight="1" x14ac:dyDescent="0.25">
      <c r="A4" s="47" t="s">
        <v>94</v>
      </c>
      <c r="B4" s="16" t="s">
        <v>72</v>
      </c>
      <c r="C4" s="3">
        <v>6723</v>
      </c>
      <c r="D4" s="3">
        <v>6736</v>
      </c>
      <c r="E4" s="3">
        <v>6840</v>
      </c>
      <c r="F4" s="3">
        <v>6765</v>
      </c>
      <c r="G4" s="3">
        <v>5166</v>
      </c>
      <c r="H4" s="3">
        <v>5041</v>
      </c>
      <c r="I4" s="3">
        <v>5055</v>
      </c>
      <c r="J4" s="39">
        <f>J5+J6</f>
        <v>4691</v>
      </c>
    </row>
    <row r="5" spans="1:11" x14ac:dyDescent="0.25">
      <c r="A5" s="47"/>
      <c r="B5" s="16" t="s">
        <v>1</v>
      </c>
      <c r="C5" s="3">
        <v>2901</v>
      </c>
      <c r="D5" s="3">
        <v>2966</v>
      </c>
      <c r="E5" s="3">
        <v>3006</v>
      </c>
      <c r="F5" s="3">
        <v>2961</v>
      </c>
      <c r="G5" s="3">
        <v>2515</v>
      </c>
      <c r="H5" s="3">
        <v>2393</v>
      </c>
      <c r="I5" s="3">
        <v>1721</v>
      </c>
      <c r="J5" s="39">
        <v>1429</v>
      </c>
    </row>
    <row r="6" spans="1:11" ht="18" customHeight="1" x14ac:dyDescent="0.25">
      <c r="A6" s="47"/>
      <c r="B6" s="16" t="s">
        <v>2</v>
      </c>
      <c r="C6" s="3">
        <v>3822</v>
      </c>
      <c r="D6" s="3">
        <v>3770</v>
      </c>
      <c r="E6" s="3">
        <v>3834</v>
      </c>
      <c r="F6" s="3">
        <v>3804</v>
      </c>
      <c r="G6" s="3">
        <v>3867</v>
      </c>
      <c r="H6" s="3">
        <v>3697</v>
      </c>
      <c r="I6" s="3">
        <v>3320</v>
      </c>
      <c r="J6" s="39">
        <v>3262</v>
      </c>
    </row>
    <row r="7" spans="1:11" ht="18" customHeight="1" x14ac:dyDescent="0.25">
      <c r="A7" s="36"/>
      <c r="B7" s="17" t="s">
        <v>146</v>
      </c>
      <c r="C7" s="3"/>
      <c r="D7" s="3"/>
      <c r="E7" s="3"/>
      <c r="F7" s="3"/>
      <c r="G7" s="3"/>
      <c r="H7" s="3"/>
      <c r="I7" s="3"/>
      <c r="J7" s="39">
        <v>1390</v>
      </c>
    </row>
    <row r="8" spans="1:11" s="27" customFormat="1" ht="30.75" customHeight="1" x14ac:dyDescent="0.25">
      <c r="A8" s="25" t="s">
        <v>95</v>
      </c>
      <c r="B8" s="14" t="s">
        <v>3</v>
      </c>
      <c r="C8" s="14">
        <v>36</v>
      </c>
      <c r="D8" s="14">
        <v>36</v>
      </c>
      <c r="E8" s="14">
        <v>36</v>
      </c>
      <c r="F8" s="14">
        <v>36</v>
      </c>
      <c r="G8" s="14">
        <v>36</v>
      </c>
      <c r="H8" s="14">
        <v>36</v>
      </c>
      <c r="I8" s="14">
        <v>36</v>
      </c>
      <c r="J8" s="21">
        <v>34</v>
      </c>
      <c r="K8" s="26"/>
    </row>
    <row r="9" spans="1:11" ht="26.25" customHeight="1" x14ac:dyDescent="0.25">
      <c r="A9" s="7" t="s">
        <v>96</v>
      </c>
      <c r="B9" s="16" t="s">
        <v>4</v>
      </c>
      <c r="C9" s="1">
        <v>25</v>
      </c>
      <c r="D9" s="1">
        <v>25</v>
      </c>
      <c r="E9" s="1">
        <v>27</v>
      </c>
      <c r="F9" s="1">
        <v>29</v>
      </c>
      <c r="G9" s="1">
        <v>12</v>
      </c>
      <c r="H9" s="1">
        <v>27</v>
      </c>
      <c r="I9" s="1">
        <v>32</v>
      </c>
      <c r="J9" s="37">
        <v>44</v>
      </c>
      <c r="K9" s="22">
        <f>SUM(C9:J9)</f>
        <v>221</v>
      </c>
    </row>
    <row r="10" spans="1:11" s="27" customFormat="1" ht="30.75" customHeight="1" x14ac:dyDescent="0.25">
      <c r="A10" s="25" t="s">
        <v>97</v>
      </c>
      <c r="B10" s="14" t="s">
        <v>75</v>
      </c>
      <c r="C10" s="28">
        <v>1310</v>
      </c>
      <c r="D10" s="21">
        <v>812</v>
      </c>
      <c r="E10" s="28">
        <v>1331</v>
      </c>
      <c r="F10" s="28">
        <v>1593</v>
      </c>
      <c r="G10" s="28">
        <v>1154</v>
      </c>
      <c r="H10" s="21">
        <v>574</v>
      </c>
      <c r="I10" s="21">
        <v>554</v>
      </c>
      <c r="J10" s="21">
        <v>751</v>
      </c>
      <c r="K10" s="26">
        <f t="shared" ref="K10:K76" si="0">SUM(C10:J10)</f>
        <v>8079</v>
      </c>
    </row>
    <row r="11" spans="1:11" ht="41.25" customHeight="1" x14ac:dyDescent="0.25">
      <c r="A11" s="7" t="s">
        <v>98</v>
      </c>
      <c r="B11" s="16" t="s">
        <v>143</v>
      </c>
      <c r="C11" s="3">
        <v>2864</v>
      </c>
      <c r="D11" s="3">
        <v>1718</v>
      </c>
      <c r="E11" s="3">
        <v>2545</v>
      </c>
      <c r="F11" s="3">
        <v>2473</v>
      </c>
      <c r="G11" s="3">
        <v>1455</v>
      </c>
      <c r="H11" s="3">
        <v>2322</v>
      </c>
      <c r="I11" s="3">
        <v>4465</v>
      </c>
      <c r="J11" s="3">
        <v>3617</v>
      </c>
      <c r="K11" s="22">
        <f t="shared" si="0"/>
        <v>21459</v>
      </c>
    </row>
    <row r="12" spans="1:11" s="27" customFormat="1" ht="17.25" customHeight="1" x14ac:dyDescent="0.25">
      <c r="A12" s="25" t="s">
        <v>99</v>
      </c>
      <c r="B12" s="14" t="s">
        <v>8</v>
      </c>
      <c r="C12" s="14">
        <v>48</v>
      </c>
      <c r="D12" s="14">
        <v>80</v>
      </c>
      <c r="E12" s="14">
        <v>59</v>
      </c>
      <c r="F12" s="14">
        <v>67</v>
      </c>
      <c r="G12" s="14">
        <v>84</v>
      </c>
      <c r="H12" s="14">
        <v>72</v>
      </c>
      <c r="I12" s="14">
        <v>61</v>
      </c>
      <c r="J12" s="38">
        <v>69</v>
      </c>
      <c r="K12" s="26">
        <f t="shared" si="0"/>
        <v>540</v>
      </c>
    </row>
    <row r="13" spans="1:11" ht="17.25" customHeight="1" x14ac:dyDescent="0.25">
      <c r="A13" s="40" t="s">
        <v>100</v>
      </c>
      <c r="B13" s="16" t="s">
        <v>91</v>
      </c>
      <c r="C13" s="1">
        <v>450</v>
      </c>
      <c r="D13" s="1">
        <v>394</v>
      </c>
      <c r="E13" s="1">
        <v>837</v>
      </c>
      <c r="F13" s="1">
        <v>373</v>
      </c>
      <c r="G13" s="1">
        <v>626</v>
      </c>
      <c r="H13" s="1">
        <v>390</v>
      </c>
      <c r="I13" s="1">
        <v>382</v>
      </c>
      <c r="J13" s="8">
        <v>271</v>
      </c>
      <c r="K13" s="22">
        <f t="shared" si="0"/>
        <v>3723</v>
      </c>
    </row>
    <row r="14" spans="1:11" ht="17.25" customHeight="1" x14ac:dyDescent="0.25">
      <c r="A14" s="41"/>
      <c r="B14" s="16" t="s">
        <v>105</v>
      </c>
      <c r="C14" s="1"/>
      <c r="D14" s="1"/>
      <c r="E14" s="1">
        <v>136</v>
      </c>
      <c r="F14" s="1">
        <v>320</v>
      </c>
      <c r="G14" s="1">
        <v>612</v>
      </c>
      <c r="H14" s="1">
        <v>318</v>
      </c>
      <c r="I14" s="1">
        <v>243</v>
      </c>
      <c r="J14" s="8">
        <v>198</v>
      </c>
      <c r="K14" s="22">
        <f t="shared" si="0"/>
        <v>1827</v>
      </c>
    </row>
    <row r="15" spans="1:11" s="27" customFormat="1" ht="17.25" customHeight="1" x14ac:dyDescent="0.25">
      <c r="A15" s="42" t="s">
        <v>101</v>
      </c>
      <c r="B15" s="14" t="s">
        <v>106</v>
      </c>
      <c r="C15" s="14">
        <v>26</v>
      </c>
      <c r="D15" s="14">
        <v>16</v>
      </c>
      <c r="E15" s="14">
        <v>14</v>
      </c>
      <c r="F15" s="14">
        <v>59</v>
      </c>
      <c r="G15" s="14">
        <v>9</v>
      </c>
      <c r="H15" s="14">
        <v>42</v>
      </c>
      <c r="I15" s="14">
        <v>64</v>
      </c>
      <c r="J15" s="21">
        <v>83</v>
      </c>
      <c r="K15" s="26">
        <f t="shared" si="0"/>
        <v>313</v>
      </c>
    </row>
    <row r="16" spans="1:11" s="27" customFormat="1" ht="17.25" customHeight="1" x14ac:dyDescent="0.25">
      <c r="A16" s="43"/>
      <c r="B16" s="14" t="s">
        <v>107</v>
      </c>
      <c r="C16" s="14"/>
      <c r="D16" s="14"/>
      <c r="E16" s="14">
        <v>10</v>
      </c>
      <c r="F16" s="14">
        <v>59</v>
      </c>
      <c r="G16" s="14">
        <v>9</v>
      </c>
      <c r="H16" s="14">
        <v>41</v>
      </c>
      <c r="I16" s="14">
        <v>60</v>
      </c>
      <c r="J16" s="21">
        <v>83</v>
      </c>
      <c r="K16" s="26">
        <f t="shared" si="0"/>
        <v>262</v>
      </c>
    </row>
    <row r="17" spans="1:11" ht="17.25" customHeight="1" x14ac:dyDescent="0.25">
      <c r="A17" s="40" t="s">
        <v>102</v>
      </c>
      <c r="B17" s="16" t="s">
        <v>108</v>
      </c>
      <c r="C17" s="1">
        <v>219</v>
      </c>
      <c r="D17" s="1">
        <v>18</v>
      </c>
      <c r="E17" s="1">
        <v>118</v>
      </c>
      <c r="F17" s="1">
        <v>174</v>
      </c>
      <c r="G17" s="1">
        <v>204</v>
      </c>
      <c r="H17" s="1">
        <v>763</v>
      </c>
      <c r="I17" s="1">
        <v>595</v>
      </c>
      <c r="J17" s="8">
        <v>99</v>
      </c>
      <c r="K17" s="22">
        <f t="shared" si="0"/>
        <v>2190</v>
      </c>
    </row>
    <row r="18" spans="1:11" ht="17.25" customHeight="1" x14ac:dyDescent="0.25">
      <c r="A18" s="41"/>
      <c r="B18" s="16" t="s">
        <v>109</v>
      </c>
      <c r="C18" s="1"/>
      <c r="D18" s="1"/>
      <c r="E18" s="1">
        <v>45</v>
      </c>
      <c r="F18" s="1">
        <v>80</v>
      </c>
      <c r="G18" s="1">
        <v>81</v>
      </c>
      <c r="H18" s="1">
        <v>409</v>
      </c>
      <c r="I18" s="1">
        <v>429</v>
      </c>
      <c r="J18" s="8">
        <v>74</v>
      </c>
      <c r="K18" s="22">
        <f t="shared" si="0"/>
        <v>1118</v>
      </c>
    </row>
    <row r="19" spans="1:11" s="27" customFormat="1" ht="17.25" customHeight="1" x14ac:dyDescent="0.25">
      <c r="A19" s="42" t="s">
        <v>103</v>
      </c>
      <c r="B19" s="14" t="s">
        <v>110</v>
      </c>
      <c r="C19" s="14">
        <v>87</v>
      </c>
      <c r="D19" s="14">
        <v>67</v>
      </c>
      <c r="E19" s="14">
        <v>65</v>
      </c>
      <c r="F19" s="14">
        <v>66</v>
      </c>
      <c r="G19" s="14">
        <v>60</v>
      </c>
      <c r="H19" s="14">
        <v>62</v>
      </c>
      <c r="I19" s="14">
        <v>54</v>
      </c>
      <c r="J19" s="21">
        <v>65</v>
      </c>
      <c r="K19" s="26">
        <f t="shared" si="0"/>
        <v>526</v>
      </c>
    </row>
    <row r="20" spans="1:11" s="27" customFormat="1" ht="17.25" customHeight="1" x14ac:dyDescent="0.25">
      <c r="A20" s="43"/>
      <c r="B20" s="14" t="s">
        <v>111</v>
      </c>
      <c r="C20" s="14"/>
      <c r="D20" s="14"/>
      <c r="E20" s="14">
        <v>21</v>
      </c>
      <c r="F20" s="14">
        <v>66</v>
      </c>
      <c r="G20" s="14">
        <v>47</v>
      </c>
      <c r="H20" s="14">
        <v>48</v>
      </c>
      <c r="I20" s="14">
        <v>54</v>
      </c>
      <c r="J20" s="21">
        <v>24</v>
      </c>
      <c r="K20" s="26">
        <f t="shared" si="0"/>
        <v>260</v>
      </c>
    </row>
    <row r="21" spans="1:11" ht="17.25" customHeight="1" x14ac:dyDescent="0.25">
      <c r="A21" s="13" t="s">
        <v>104</v>
      </c>
      <c r="B21" s="16" t="s">
        <v>92</v>
      </c>
      <c r="C21" s="1"/>
      <c r="D21" s="1"/>
      <c r="E21" s="1"/>
      <c r="F21" s="1"/>
      <c r="G21" s="1"/>
      <c r="H21" s="1">
        <v>2</v>
      </c>
      <c r="I21" s="1">
        <v>2</v>
      </c>
      <c r="J21" s="8"/>
      <c r="K21" s="22">
        <f t="shared" si="0"/>
        <v>4</v>
      </c>
    </row>
    <row r="22" spans="1:11" s="27" customFormat="1" ht="17.25" customHeight="1" x14ac:dyDescent="0.25">
      <c r="A22" s="25"/>
      <c r="B22" s="23" t="s">
        <v>113</v>
      </c>
      <c r="C22" s="14"/>
      <c r="D22" s="14"/>
      <c r="E22" s="14"/>
      <c r="F22" s="14"/>
      <c r="G22" s="14"/>
      <c r="H22" s="14"/>
      <c r="I22" s="14"/>
      <c r="J22" s="21"/>
      <c r="K22" s="26"/>
    </row>
    <row r="23" spans="1:11" ht="30.75" customHeight="1" x14ac:dyDescent="0.25">
      <c r="A23" s="13" t="s">
        <v>114</v>
      </c>
      <c r="B23" s="16" t="s">
        <v>9</v>
      </c>
      <c r="C23" s="1">
        <v>106</v>
      </c>
      <c r="D23" s="1">
        <v>3</v>
      </c>
      <c r="E23" s="1">
        <v>227</v>
      </c>
      <c r="F23" s="1">
        <v>213</v>
      </c>
      <c r="G23" s="1">
        <v>136</v>
      </c>
      <c r="H23" s="1">
        <v>45</v>
      </c>
      <c r="I23" s="1">
        <v>212</v>
      </c>
      <c r="J23" s="37">
        <v>75.900000000000006</v>
      </c>
      <c r="K23" s="22">
        <f>SUM(C23:J23)</f>
        <v>1017.9</v>
      </c>
    </row>
    <row r="24" spans="1:11" s="27" customFormat="1" ht="17.25" customHeight="1" x14ac:dyDescent="0.25">
      <c r="A24" s="42" t="s">
        <v>115</v>
      </c>
      <c r="B24" s="14" t="s">
        <v>112</v>
      </c>
      <c r="C24" s="14"/>
      <c r="D24" s="14"/>
      <c r="E24" s="14"/>
      <c r="F24" s="14"/>
      <c r="G24" s="14"/>
      <c r="H24" s="14"/>
      <c r="I24" s="14"/>
      <c r="J24" s="21"/>
      <c r="K24" s="26"/>
    </row>
    <row r="25" spans="1:11" s="27" customFormat="1" ht="31.5" customHeight="1" x14ac:dyDescent="0.25">
      <c r="A25" s="44"/>
      <c r="B25" s="14" t="s">
        <v>41</v>
      </c>
      <c r="C25" s="29">
        <v>20181</v>
      </c>
      <c r="D25" s="29">
        <v>1810</v>
      </c>
      <c r="E25" s="30">
        <v>2781</v>
      </c>
      <c r="F25" s="30">
        <v>8208</v>
      </c>
      <c r="G25" s="29">
        <v>2965</v>
      </c>
      <c r="H25" s="30">
        <v>14300</v>
      </c>
      <c r="I25" s="30">
        <v>19321</v>
      </c>
      <c r="J25" s="28">
        <f>J28</f>
        <v>17857.523000000001</v>
      </c>
      <c r="K25" s="26">
        <f t="shared" si="0"/>
        <v>87423.523000000001</v>
      </c>
    </row>
    <row r="26" spans="1:11" s="27" customFormat="1" ht="15.75" customHeight="1" x14ac:dyDescent="0.25">
      <c r="A26" s="44"/>
      <c r="B26" s="14" t="s">
        <v>5</v>
      </c>
      <c r="C26" s="29">
        <v>19183</v>
      </c>
      <c r="D26" s="14"/>
      <c r="E26" s="14"/>
      <c r="F26" s="30">
        <v>3455.58</v>
      </c>
      <c r="G26" s="31"/>
      <c r="H26" s="14"/>
      <c r="I26" s="14"/>
      <c r="J26" s="21"/>
      <c r="K26" s="26">
        <f t="shared" si="0"/>
        <v>22638.58</v>
      </c>
    </row>
    <row r="27" spans="1:11" s="27" customFormat="1" ht="15.75" customHeight="1" x14ac:dyDescent="0.25">
      <c r="A27" s="44"/>
      <c r="B27" s="14" t="s">
        <v>6</v>
      </c>
      <c r="C27" s="32">
        <v>999</v>
      </c>
      <c r="D27" s="14">
        <v>810</v>
      </c>
      <c r="E27" s="14">
        <v>739</v>
      </c>
      <c r="F27" s="30">
        <f>2063+863.9</f>
        <v>2926.9</v>
      </c>
      <c r="G27" s="30">
        <v>1575.9</v>
      </c>
      <c r="H27" s="30">
        <v>2200</v>
      </c>
      <c r="I27" s="14"/>
      <c r="J27" s="21"/>
      <c r="K27" s="26">
        <f t="shared" si="0"/>
        <v>9250.7999999999993</v>
      </c>
    </row>
    <row r="28" spans="1:11" s="27" customFormat="1" x14ac:dyDescent="0.25">
      <c r="A28" s="43"/>
      <c r="B28" s="14" t="s">
        <v>7</v>
      </c>
      <c r="C28" s="32"/>
      <c r="D28" s="30">
        <v>1000</v>
      </c>
      <c r="E28" s="30">
        <v>2043</v>
      </c>
      <c r="F28" s="30">
        <f>1780+45.47</f>
        <v>1825.47</v>
      </c>
      <c r="G28" s="30">
        <v>1388.87</v>
      </c>
      <c r="H28" s="30">
        <v>12100</v>
      </c>
      <c r="I28" s="30">
        <v>19321</v>
      </c>
      <c r="J28" s="30">
        <v>17857.523000000001</v>
      </c>
      <c r="K28" s="26">
        <f t="shared" si="0"/>
        <v>55535.862999999998</v>
      </c>
    </row>
    <row r="29" spans="1:11" x14ac:dyDescent="0.25">
      <c r="A29" s="12" t="s">
        <v>90</v>
      </c>
      <c r="B29" s="24" t="s">
        <v>125</v>
      </c>
      <c r="C29" s="4"/>
      <c r="D29" s="3"/>
      <c r="E29" s="3"/>
      <c r="F29" s="3"/>
      <c r="G29" s="3"/>
      <c r="H29" s="3"/>
      <c r="I29" s="3"/>
      <c r="J29" s="3"/>
    </row>
    <row r="30" spans="1:11" s="27" customFormat="1" ht="29.25" customHeight="1" x14ac:dyDescent="0.25">
      <c r="A30" s="46" t="s">
        <v>116</v>
      </c>
      <c r="B30" s="14" t="s">
        <v>83</v>
      </c>
      <c r="C30" s="14"/>
      <c r="D30" s="14"/>
      <c r="E30" s="14"/>
      <c r="F30" s="14"/>
      <c r="G30" s="14"/>
      <c r="H30" s="14"/>
      <c r="I30" s="14"/>
      <c r="J30" s="21"/>
      <c r="K30" s="26">
        <f t="shared" si="0"/>
        <v>0</v>
      </c>
    </row>
    <row r="31" spans="1:11" s="27" customFormat="1" ht="15" customHeight="1" x14ac:dyDescent="0.25">
      <c r="A31" s="46"/>
      <c r="B31" s="20" t="s">
        <v>42</v>
      </c>
      <c r="C31" s="30">
        <v>34414</v>
      </c>
      <c r="D31" s="30">
        <v>35997</v>
      </c>
      <c r="E31" s="29">
        <v>36890</v>
      </c>
      <c r="F31" s="29">
        <v>37320</v>
      </c>
      <c r="G31" s="29">
        <v>37320</v>
      </c>
      <c r="H31" s="29">
        <v>46516</v>
      </c>
      <c r="I31" s="29">
        <v>58516</v>
      </c>
      <c r="J31" s="28">
        <v>69091</v>
      </c>
      <c r="K31" s="26">
        <f t="shared" si="0"/>
        <v>356064</v>
      </c>
    </row>
    <row r="32" spans="1:11" s="27" customFormat="1" ht="15.75" customHeight="1" x14ac:dyDescent="0.25">
      <c r="A32" s="46"/>
      <c r="B32" s="20" t="s">
        <v>43</v>
      </c>
      <c r="C32" s="30">
        <v>52940</v>
      </c>
      <c r="D32" s="30">
        <v>61985</v>
      </c>
      <c r="E32" s="29">
        <v>50690</v>
      </c>
      <c r="F32" s="29">
        <v>45895</v>
      </c>
      <c r="G32" s="29">
        <v>50085</v>
      </c>
      <c r="H32" s="29">
        <v>41690</v>
      </c>
      <c r="I32" s="29">
        <v>57394</v>
      </c>
      <c r="J32" s="29">
        <v>48470</v>
      </c>
      <c r="K32" s="26">
        <f t="shared" si="0"/>
        <v>409149</v>
      </c>
    </row>
    <row r="33" spans="1:11" s="27" customFormat="1" ht="16.5" customHeight="1" x14ac:dyDescent="0.25">
      <c r="A33" s="46"/>
      <c r="B33" s="14" t="s">
        <v>10</v>
      </c>
      <c r="C33" s="14">
        <v>62</v>
      </c>
      <c r="D33" s="14">
        <v>73</v>
      </c>
      <c r="E33" s="14">
        <v>64</v>
      </c>
      <c r="F33" s="14">
        <v>58</v>
      </c>
      <c r="G33" s="14">
        <v>60</v>
      </c>
      <c r="H33" s="14">
        <v>50</v>
      </c>
      <c r="I33" s="14">
        <v>56</v>
      </c>
      <c r="J33" s="38">
        <v>33</v>
      </c>
      <c r="K33" s="26">
        <f t="shared" si="0"/>
        <v>456</v>
      </c>
    </row>
    <row r="34" spans="1:11" x14ac:dyDescent="0.25">
      <c r="A34" s="47" t="s">
        <v>117</v>
      </c>
      <c r="B34" s="16" t="s">
        <v>65</v>
      </c>
      <c r="C34" s="8"/>
      <c r="D34" s="8"/>
      <c r="E34" s="8"/>
      <c r="F34" s="8"/>
      <c r="G34" s="8"/>
      <c r="H34" s="8"/>
      <c r="I34" s="8"/>
      <c r="J34" s="8"/>
      <c r="K34" s="22">
        <f t="shared" si="0"/>
        <v>0</v>
      </c>
    </row>
    <row r="35" spans="1:11" x14ac:dyDescent="0.25">
      <c r="A35" s="47"/>
      <c r="B35" s="17" t="s">
        <v>11</v>
      </c>
      <c r="C35" s="8">
        <v>581</v>
      </c>
      <c r="D35" s="3">
        <v>173</v>
      </c>
      <c r="E35" s="3">
        <v>411</v>
      </c>
      <c r="F35" s="3">
        <v>437</v>
      </c>
      <c r="G35" s="3">
        <v>702</v>
      </c>
      <c r="H35" s="3">
        <v>1088</v>
      </c>
      <c r="I35" s="3">
        <v>1575</v>
      </c>
      <c r="J35" s="3">
        <v>1757</v>
      </c>
      <c r="K35" s="22">
        <f t="shared" si="0"/>
        <v>6724</v>
      </c>
    </row>
    <row r="36" spans="1:11" x14ac:dyDescent="0.25">
      <c r="A36" s="47"/>
      <c r="B36" s="17" t="s">
        <v>12</v>
      </c>
      <c r="C36" s="8">
        <v>249</v>
      </c>
      <c r="D36" s="3">
        <v>145</v>
      </c>
      <c r="E36" s="3">
        <v>387</v>
      </c>
      <c r="F36" s="3">
        <v>245</v>
      </c>
      <c r="G36" s="3">
        <v>291</v>
      </c>
      <c r="H36" s="3">
        <v>381</v>
      </c>
      <c r="I36" s="3">
        <v>719</v>
      </c>
      <c r="J36" s="3">
        <v>983</v>
      </c>
      <c r="K36" s="22">
        <f t="shared" si="0"/>
        <v>3400</v>
      </c>
    </row>
    <row r="37" spans="1:11" s="27" customFormat="1" x14ac:dyDescent="0.25">
      <c r="A37" s="46" t="s">
        <v>118</v>
      </c>
      <c r="B37" s="20" t="s">
        <v>13</v>
      </c>
      <c r="C37" s="21"/>
      <c r="D37" s="30"/>
      <c r="E37" s="30"/>
      <c r="F37" s="30"/>
      <c r="G37" s="30"/>
      <c r="H37" s="30"/>
      <c r="I37" s="30"/>
      <c r="J37" s="21"/>
      <c r="K37" s="26">
        <f t="shared" si="0"/>
        <v>0</v>
      </c>
    </row>
    <row r="38" spans="1:11" s="27" customFormat="1" x14ac:dyDescent="0.25">
      <c r="A38" s="46"/>
      <c r="B38" s="20" t="s">
        <v>14</v>
      </c>
      <c r="C38" s="21">
        <v>40</v>
      </c>
      <c r="D38" s="30"/>
      <c r="E38" s="30"/>
      <c r="F38" s="30">
        <v>18</v>
      </c>
      <c r="G38" s="30"/>
      <c r="H38" s="30"/>
      <c r="I38" s="30"/>
      <c r="J38" s="21"/>
      <c r="K38" s="26">
        <f t="shared" si="0"/>
        <v>58</v>
      </c>
    </row>
    <row r="39" spans="1:11" s="27" customFormat="1" x14ac:dyDescent="0.25">
      <c r="A39" s="46"/>
      <c r="B39" s="20" t="s">
        <v>15</v>
      </c>
      <c r="C39" s="28">
        <v>9659</v>
      </c>
      <c r="D39" s="30"/>
      <c r="E39" s="30"/>
      <c r="F39" s="30">
        <v>4465</v>
      </c>
      <c r="G39" s="30"/>
      <c r="H39" s="30"/>
      <c r="I39" s="30"/>
      <c r="J39" s="21"/>
      <c r="K39" s="26">
        <f t="shared" si="0"/>
        <v>14124</v>
      </c>
    </row>
    <row r="40" spans="1:11" s="27" customFormat="1" x14ac:dyDescent="0.25">
      <c r="A40" s="46"/>
      <c r="B40" s="20" t="s">
        <v>16</v>
      </c>
      <c r="C40" s="28">
        <v>6608</v>
      </c>
      <c r="D40" s="30"/>
      <c r="E40" s="30"/>
      <c r="F40" s="30">
        <v>3501</v>
      </c>
      <c r="G40" s="30"/>
      <c r="H40" s="30"/>
      <c r="I40" s="30"/>
      <c r="J40" s="21"/>
      <c r="K40" s="26">
        <f t="shared" si="0"/>
        <v>10109</v>
      </c>
    </row>
    <row r="41" spans="1:11" s="27" customFormat="1" x14ac:dyDescent="0.25">
      <c r="A41" s="46"/>
      <c r="B41" s="20" t="s">
        <v>17</v>
      </c>
      <c r="C41" s="28">
        <v>50</v>
      </c>
      <c r="D41" s="30"/>
      <c r="E41" s="30"/>
      <c r="F41" s="30">
        <v>864</v>
      </c>
      <c r="G41" s="30"/>
      <c r="H41" s="30"/>
      <c r="I41" s="30"/>
      <c r="J41" s="21"/>
      <c r="K41" s="26">
        <f t="shared" si="0"/>
        <v>914</v>
      </c>
    </row>
    <row r="42" spans="1:11" s="27" customFormat="1" x14ac:dyDescent="0.25">
      <c r="A42" s="46"/>
      <c r="B42" s="20" t="s">
        <v>24</v>
      </c>
      <c r="C42" s="28"/>
      <c r="D42" s="30"/>
      <c r="E42" s="30"/>
      <c r="F42" s="30">
        <v>100</v>
      </c>
      <c r="G42" s="30"/>
      <c r="H42" s="30"/>
      <c r="I42" s="30"/>
      <c r="J42" s="21"/>
      <c r="K42" s="26">
        <f t="shared" si="0"/>
        <v>100</v>
      </c>
    </row>
    <row r="43" spans="1:11" x14ac:dyDescent="0.25">
      <c r="A43" s="47" t="s">
        <v>119</v>
      </c>
      <c r="B43" s="17" t="s">
        <v>44</v>
      </c>
      <c r="C43" s="9">
        <f>5198+434</f>
        <v>5632</v>
      </c>
      <c r="D43" s="3">
        <v>59.4</v>
      </c>
      <c r="E43" s="3">
        <v>348</v>
      </c>
      <c r="F43" s="3"/>
      <c r="G43" s="3"/>
      <c r="H43" s="3"/>
      <c r="I43" s="3"/>
      <c r="J43" s="8"/>
      <c r="K43" s="22">
        <f t="shared" si="0"/>
        <v>6039.4</v>
      </c>
    </row>
    <row r="44" spans="1:11" x14ac:dyDescent="0.25">
      <c r="A44" s="47"/>
      <c r="B44" s="17" t="s">
        <v>16</v>
      </c>
      <c r="C44" s="9">
        <f>5197+384</f>
        <v>5581</v>
      </c>
      <c r="D44" s="8"/>
      <c r="E44" s="8"/>
      <c r="F44" s="8"/>
      <c r="G44" s="8"/>
      <c r="H44" s="8"/>
      <c r="I44" s="3"/>
      <c r="J44" s="8"/>
      <c r="K44" s="22">
        <f t="shared" si="0"/>
        <v>5581</v>
      </c>
    </row>
    <row r="45" spans="1:11" x14ac:dyDescent="0.25">
      <c r="A45" s="47"/>
      <c r="B45" s="17" t="s">
        <v>17</v>
      </c>
      <c r="C45" s="9">
        <v>51</v>
      </c>
      <c r="D45" s="3">
        <v>44.4</v>
      </c>
      <c r="E45" s="3">
        <v>148</v>
      </c>
      <c r="F45" s="3"/>
      <c r="G45" s="3"/>
      <c r="H45" s="3"/>
      <c r="I45" s="3"/>
      <c r="J45" s="8"/>
      <c r="K45" s="22">
        <f t="shared" si="0"/>
        <v>243.4</v>
      </c>
    </row>
    <row r="46" spans="1:11" x14ac:dyDescent="0.25">
      <c r="A46" s="47"/>
      <c r="B46" s="17" t="s">
        <v>24</v>
      </c>
      <c r="C46" s="9"/>
      <c r="D46" s="3">
        <v>15</v>
      </c>
      <c r="E46" s="3">
        <v>200</v>
      </c>
      <c r="F46" s="3"/>
      <c r="G46" s="3"/>
      <c r="H46" s="3"/>
      <c r="I46" s="3"/>
      <c r="J46" s="8"/>
      <c r="K46" s="22">
        <f t="shared" si="0"/>
        <v>215</v>
      </c>
    </row>
    <row r="47" spans="1:11" x14ac:dyDescent="0.25">
      <c r="A47" s="47"/>
      <c r="B47" s="17" t="s">
        <v>25</v>
      </c>
      <c r="C47" s="9"/>
      <c r="D47" s="3">
        <v>0.02</v>
      </c>
      <c r="E47" s="3"/>
      <c r="F47" s="3"/>
      <c r="G47" s="3"/>
      <c r="H47" s="3"/>
      <c r="I47" s="3"/>
      <c r="J47" s="8"/>
      <c r="K47" s="22">
        <f t="shared" si="0"/>
        <v>0.02</v>
      </c>
    </row>
    <row r="48" spans="1:11" x14ac:dyDescent="0.25">
      <c r="A48" s="47"/>
      <c r="B48" s="17" t="s">
        <v>18</v>
      </c>
      <c r="C48" s="9">
        <v>3</v>
      </c>
      <c r="D48" s="3"/>
      <c r="E48" s="3"/>
      <c r="F48" s="3"/>
      <c r="G48" s="3"/>
      <c r="H48" s="3"/>
      <c r="I48" s="3"/>
      <c r="J48" s="8"/>
      <c r="K48" s="22">
        <f t="shared" si="0"/>
        <v>3</v>
      </c>
    </row>
    <row r="49" spans="1:11" x14ac:dyDescent="0.25">
      <c r="A49" s="47"/>
      <c r="B49" s="17" t="s">
        <v>19</v>
      </c>
      <c r="C49" s="9">
        <v>13</v>
      </c>
      <c r="D49" s="3"/>
      <c r="E49" s="3"/>
      <c r="F49" s="3"/>
      <c r="G49" s="3"/>
      <c r="H49" s="3"/>
      <c r="I49" s="3"/>
      <c r="J49" s="8"/>
      <c r="K49" s="22">
        <f t="shared" si="0"/>
        <v>13</v>
      </c>
    </row>
    <row r="50" spans="1:11" x14ac:dyDescent="0.25">
      <c r="A50" s="47"/>
      <c r="B50" s="17" t="s">
        <v>20</v>
      </c>
      <c r="C50" s="9">
        <v>11</v>
      </c>
      <c r="D50" s="3">
        <v>3</v>
      </c>
      <c r="E50" s="3">
        <v>5</v>
      </c>
      <c r="F50" s="3"/>
      <c r="G50" s="3"/>
      <c r="H50" s="3"/>
      <c r="I50" s="3"/>
      <c r="J50" s="8"/>
      <c r="K50" s="22">
        <f t="shared" si="0"/>
        <v>19</v>
      </c>
    </row>
    <row r="51" spans="1:11" s="27" customFormat="1" ht="25.5" x14ac:dyDescent="0.25">
      <c r="A51" s="25" t="s">
        <v>120</v>
      </c>
      <c r="B51" s="20" t="s">
        <v>144</v>
      </c>
      <c r="C51" s="28"/>
      <c r="D51" s="30"/>
      <c r="E51" s="30"/>
      <c r="F51" s="30">
        <v>72</v>
      </c>
      <c r="G51" s="30">
        <v>94</v>
      </c>
      <c r="H51" s="30">
        <v>103</v>
      </c>
      <c r="I51" s="30">
        <v>114</v>
      </c>
      <c r="J51" s="21">
        <v>98</v>
      </c>
      <c r="K51" s="26">
        <f t="shared" si="0"/>
        <v>481</v>
      </c>
    </row>
    <row r="52" spans="1:11" x14ac:dyDescent="0.25">
      <c r="A52" s="40" t="s">
        <v>121</v>
      </c>
      <c r="B52" s="17" t="s">
        <v>76</v>
      </c>
      <c r="C52" s="9"/>
      <c r="D52" s="3"/>
      <c r="E52" s="3"/>
      <c r="F52" s="3"/>
      <c r="G52" s="3"/>
      <c r="H52" s="3"/>
      <c r="I52" s="3"/>
      <c r="J52" s="8"/>
      <c r="K52" s="22">
        <f t="shared" si="0"/>
        <v>0</v>
      </c>
    </row>
    <row r="53" spans="1:11" x14ac:dyDescent="0.25">
      <c r="A53" s="45"/>
      <c r="B53" s="17" t="s">
        <v>64</v>
      </c>
      <c r="C53" s="9">
        <v>4</v>
      </c>
      <c r="D53" s="3">
        <v>4</v>
      </c>
      <c r="E53" s="3">
        <v>7</v>
      </c>
      <c r="F53" s="3">
        <v>20</v>
      </c>
      <c r="G53" s="3">
        <v>9</v>
      </c>
      <c r="H53" s="3">
        <v>23</v>
      </c>
      <c r="I53" s="3">
        <v>16</v>
      </c>
      <c r="J53" s="8">
        <v>18</v>
      </c>
      <c r="K53" s="22">
        <f t="shared" si="0"/>
        <v>101</v>
      </c>
    </row>
    <row r="54" spans="1:11" ht="25.5" x14ac:dyDescent="0.25">
      <c r="A54" s="45"/>
      <c r="B54" s="17" t="s">
        <v>84</v>
      </c>
      <c r="C54" s="9"/>
      <c r="D54" s="3"/>
      <c r="E54" s="3">
        <v>4</v>
      </c>
      <c r="F54" s="3"/>
      <c r="G54" s="3">
        <v>1</v>
      </c>
      <c r="H54" s="3">
        <v>4</v>
      </c>
      <c r="I54" s="3">
        <v>3</v>
      </c>
      <c r="J54" s="8">
        <v>1</v>
      </c>
      <c r="K54" s="22">
        <f t="shared" si="0"/>
        <v>13</v>
      </c>
    </row>
    <row r="55" spans="1:11" ht="39.75" customHeight="1" x14ac:dyDescent="0.25">
      <c r="A55" s="41"/>
      <c r="B55" s="17" t="s">
        <v>145</v>
      </c>
      <c r="C55" s="9">
        <v>870</v>
      </c>
      <c r="D55" s="3">
        <v>1200</v>
      </c>
      <c r="E55" s="3">
        <v>3000</v>
      </c>
      <c r="F55" s="3">
        <v>2800</v>
      </c>
      <c r="G55" s="3">
        <v>300</v>
      </c>
      <c r="H55" s="3">
        <v>1600</v>
      </c>
      <c r="I55" s="3">
        <v>108300</v>
      </c>
      <c r="J55" s="8">
        <v>300</v>
      </c>
      <c r="K55" s="22">
        <f t="shared" si="0"/>
        <v>118370</v>
      </c>
    </row>
    <row r="56" spans="1:11" s="27" customFormat="1" x14ac:dyDescent="0.25">
      <c r="A56" s="46" t="s">
        <v>122</v>
      </c>
      <c r="B56" s="20" t="s">
        <v>34</v>
      </c>
      <c r="C56" s="28"/>
      <c r="D56" s="30"/>
      <c r="E56" s="30"/>
      <c r="F56" s="30"/>
      <c r="G56" s="30"/>
      <c r="H56" s="30"/>
      <c r="I56" s="30"/>
      <c r="J56" s="21"/>
      <c r="K56" s="26">
        <f t="shared" si="0"/>
        <v>0</v>
      </c>
    </row>
    <row r="57" spans="1:11" s="27" customFormat="1" x14ac:dyDescent="0.25">
      <c r="A57" s="46"/>
      <c r="B57" s="20" t="s">
        <v>35</v>
      </c>
      <c r="C57" s="28"/>
      <c r="D57" s="30"/>
      <c r="E57" s="30"/>
      <c r="F57" s="30">
        <v>133</v>
      </c>
      <c r="G57" s="30">
        <v>240</v>
      </c>
      <c r="H57" s="30">
        <v>102</v>
      </c>
      <c r="I57" s="30">
        <v>108</v>
      </c>
      <c r="J57" s="21">
        <v>82</v>
      </c>
      <c r="K57" s="26">
        <f t="shared" si="0"/>
        <v>665</v>
      </c>
    </row>
    <row r="58" spans="1:11" s="27" customFormat="1" ht="16.5" customHeight="1" x14ac:dyDescent="0.25">
      <c r="A58" s="46"/>
      <c r="B58" s="20" t="s">
        <v>36</v>
      </c>
      <c r="C58" s="28"/>
      <c r="D58" s="30"/>
      <c r="E58" s="30"/>
      <c r="F58" s="30">
        <v>17</v>
      </c>
      <c r="G58" s="30">
        <v>17</v>
      </c>
      <c r="H58" s="30">
        <v>13</v>
      </c>
      <c r="I58" s="30">
        <v>20</v>
      </c>
      <c r="J58" s="21">
        <v>13</v>
      </c>
      <c r="K58" s="26">
        <f t="shared" si="0"/>
        <v>80</v>
      </c>
    </row>
    <row r="59" spans="1:11" ht="27.75" customHeight="1" x14ac:dyDescent="0.25">
      <c r="A59" s="40" t="s">
        <v>123</v>
      </c>
      <c r="B59" s="17" t="s">
        <v>82</v>
      </c>
      <c r="C59" s="8"/>
      <c r="D59" s="3"/>
      <c r="E59" s="3"/>
      <c r="F59" s="3"/>
      <c r="G59" s="3"/>
      <c r="H59" s="3"/>
      <c r="I59" s="3"/>
      <c r="J59" s="8"/>
      <c r="K59" s="22">
        <f t="shared" si="0"/>
        <v>0</v>
      </c>
    </row>
    <row r="60" spans="1:11" ht="16.5" customHeight="1" x14ac:dyDescent="0.25">
      <c r="A60" s="45"/>
      <c r="B60" s="17" t="s">
        <v>54</v>
      </c>
      <c r="C60" s="8"/>
      <c r="D60" s="3"/>
      <c r="E60" s="3"/>
      <c r="F60" s="3">
        <v>115</v>
      </c>
      <c r="G60" s="3">
        <v>50</v>
      </c>
      <c r="H60" s="3">
        <v>70</v>
      </c>
      <c r="I60" s="3">
        <v>43</v>
      </c>
      <c r="J60" s="8">
        <v>23</v>
      </c>
      <c r="K60" s="22">
        <f t="shared" si="0"/>
        <v>301</v>
      </c>
    </row>
    <row r="61" spans="1:11" ht="16.5" customHeight="1" x14ac:dyDescent="0.25">
      <c r="A61" s="45"/>
      <c r="B61" s="17" t="s">
        <v>60</v>
      </c>
      <c r="C61" s="8"/>
      <c r="D61" s="3"/>
      <c r="E61" s="3"/>
      <c r="F61" s="3">
        <v>93</v>
      </c>
      <c r="G61" s="3">
        <v>40</v>
      </c>
      <c r="H61" s="3"/>
      <c r="I61" s="3">
        <v>21</v>
      </c>
      <c r="J61" s="8">
        <v>15</v>
      </c>
      <c r="K61" s="22">
        <f t="shared" si="0"/>
        <v>169</v>
      </c>
    </row>
    <row r="62" spans="1:11" ht="16.5" customHeight="1" x14ac:dyDescent="0.25">
      <c r="A62" s="45"/>
      <c r="B62" s="17" t="s">
        <v>55</v>
      </c>
      <c r="C62" s="8"/>
      <c r="D62" s="3"/>
      <c r="E62" s="3"/>
      <c r="F62" s="3"/>
      <c r="G62" s="3"/>
      <c r="H62" s="3">
        <v>31</v>
      </c>
      <c r="I62" s="3">
        <v>31</v>
      </c>
      <c r="J62" s="8">
        <v>23</v>
      </c>
      <c r="K62" s="22">
        <f t="shared" si="0"/>
        <v>85</v>
      </c>
    </row>
    <row r="63" spans="1:11" ht="16.5" customHeight="1" x14ac:dyDescent="0.25">
      <c r="A63" s="45"/>
      <c r="B63" s="17" t="s">
        <v>64</v>
      </c>
      <c r="C63" s="8"/>
      <c r="D63" s="3"/>
      <c r="E63" s="3"/>
      <c r="F63" s="3"/>
      <c r="G63" s="3"/>
      <c r="H63" s="3">
        <v>12</v>
      </c>
      <c r="I63" s="3">
        <v>24</v>
      </c>
      <c r="J63" s="8">
        <v>14</v>
      </c>
      <c r="K63" s="22">
        <f t="shared" si="0"/>
        <v>50</v>
      </c>
    </row>
    <row r="64" spans="1:11" ht="16.5" customHeight="1" x14ac:dyDescent="0.25">
      <c r="A64" s="45"/>
      <c r="B64" s="17" t="s">
        <v>57</v>
      </c>
      <c r="C64" s="8"/>
      <c r="D64" s="3"/>
      <c r="E64" s="3"/>
      <c r="F64" s="3"/>
      <c r="G64" s="3"/>
      <c r="H64" s="3"/>
      <c r="I64" s="3"/>
      <c r="J64" s="8"/>
      <c r="K64" s="22">
        <f t="shared" si="0"/>
        <v>0</v>
      </c>
    </row>
    <row r="65" spans="1:11" ht="16.5" customHeight="1" x14ac:dyDescent="0.25">
      <c r="A65" s="45"/>
      <c r="B65" s="17" t="s">
        <v>56</v>
      </c>
      <c r="C65" s="8"/>
      <c r="D65" s="3"/>
      <c r="E65" s="3"/>
      <c r="F65" s="3"/>
      <c r="G65" s="3"/>
      <c r="H65" s="3"/>
      <c r="I65" s="3">
        <v>13</v>
      </c>
      <c r="J65" s="8">
        <v>8</v>
      </c>
      <c r="K65" s="22">
        <f t="shared" si="0"/>
        <v>21</v>
      </c>
    </row>
    <row r="66" spans="1:11" ht="16.5" customHeight="1" x14ac:dyDescent="0.25">
      <c r="A66" s="41"/>
      <c r="B66" s="17" t="s">
        <v>58</v>
      </c>
      <c r="C66" s="8"/>
      <c r="D66" s="3"/>
      <c r="E66" s="3"/>
      <c r="F66" s="3"/>
      <c r="G66" s="3"/>
      <c r="H66" s="3"/>
      <c r="I66" s="3">
        <v>2521</v>
      </c>
      <c r="J66" s="34">
        <v>1083.51</v>
      </c>
      <c r="K66" s="22">
        <f t="shared" si="0"/>
        <v>3604.51</v>
      </c>
    </row>
    <row r="67" spans="1:11" s="27" customFormat="1" ht="25.5" x14ac:dyDescent="0.25">
      <c r="A67" s="25"/>
      <c r="B67" s="20" t="s">
        <v>87</v>
      </c>
      <c r="C67" s="28"/>
      <c r="D67" s="30"/>
      <c r="E67" s="30"/>
      <c r="F67" s="30"/>
      <c r="G67" s="30"/>
      <c r="H67" s="30"/>
      <c r="I67" s="30"/>
      <c r="J67" s="21"/>
      <c r="K67" s="26">
        <f t="shared" si="0"/>
        <v>0</v>
      </c>
    </row>
    <row r="68" spans="1:11" x14ac:dyDescent="0.25">
      <c r="A68" s="47" t="s">
        <v>124</v>
      </c>
      <c r="B68" s="17" t="s">
        <v>21</v>
      </c>
      <c r="C68" s="9"/>
      <c r="D68" s="3"/>
      <c r="E68" s="3"/>
      <c r="F68" s="3"/>
      <c r="G68" s="3"/>
      <c r="H68" s="3"/>
      <c r="I68" s="3"/>
      <c r="J68" s="8"/>
      <c r="K68" s="22">
        <f t="shared" si="0"/>
        <v>0</v>
      </c>
    </row>
    <row r="69" spans="1:11" x14ac:dyDescent="0.25">
      <c r="A69" s="47"/>
      <c r="B69" s="17" t="s">
        <v>22</v>
      </c>
      <c r="C69" s="9">
        <v>3000</v>
      </c>
      <c r="D69" s="3">
        <v>3000</v>
      </c>
      <c r="E69" s="3">
        <v>4000</v>
      </c>
      <c r="F69" s="3">
        <v>2000</v>
      </c>
      <c r="G69" s="3">
        <v>3000</v>
      </c>
      <c r="H69" s="3">
        <v>3200</v>
      </c>
      <c r="I69" s="3">
        <v>4000</v>
      </c>
      <c r="J69" s="9">
        <v>4000</v>
      </c>
      <c r="K69" s="22">
        <f t="shared" si="0"/>
        <v>26200</v>
      </c>
    </row>
    <row r="70" spans="1:11" x14ac:dyDescent="0.25">
      <c r="A70" s="47"/>
      <c r="B70" s="17" t="s">
        <v>85</v>
      </c>
      <c r="C70" s="9">
        <v>50</v>
      </c>
      <c r="D70" s="3">
        <v>43</v>
      </c>
      <c r="E70" s="3">
        <v>47</v>
      </c>
      <c r="F70" s="3">
        <v>52</v>
      </c>
      <c r="G70" s="3">
        <v>74</v>
      </c>
      <c r="H70" s="3">
        <v>60</v>
      </c>
      <c r="I70" s="3">
        <v>82</v>
      </c>
      <c r="J70" s="8">
        <v>42</v>
      </c>
      <c r="K70" s="22">
        <f t="shared" si="0"/>
        <v>450</v>
      </c>
    </row>
    <row r="71" spans="1:11" s="27" customFormat="1" ht="25.5" x14ac:dyDescent="0.25">
      <c r="A71" s="46" t="s">
        <v>126</v>
      </c>
      <c r="B71" s="20" t="s">
        <v>86</v>
      </c>
      <c r="C71" s="28"/>
      <c r="D71" s="30"/>
      <c r="E71" s="30"/>
      <c r="F71" s="30"/>
      <c r="G71" s="30"/>
      <c r="H71" s="30"/>
      <c r="I71" s="30"/>
      <c r="J71" s="21"/>
      <c r="K71" s="26">
        <f t="shared" si="0"/>
        <v>0</v>
      </c>
    </row>
    <row r="72" spans="1:11" s="27" customFormat="1" x14ac:dyDescent="0.25">
      <c r="A72" s="46"/>
      <c r="B72" s="20" t="s">
        <v>23</v>
      </c>
      <c r="C72" s="28">
        <v>30</v>
      </c>
      <c r="D72" s="30">
        <v>37</v>
      </c>
      <c r="E72" s="30">
        <v>30</v>
      </c>
      <c r="F72" s="30">
        <v>74</v>
      </c>
      <c r="G72" s="30">
        <v>38</v>
      </c>
      <c r="H72" s="30"/>
      <c r="I72" s="30">
        <v>70</v>
      </c>
      <c r="J72" s="21">
        <v>19</v>
      </c>
      <c r="K72" s="26">
        <f t="shared" si="0"/>
        <v>298</v>
      </c>
    </row>
    <row r="73" spans="1:11" x14ac:dyDescent="0.25">
      <c r="A73" s="47" t="s">
        <v>127</v>
      </c>
      <c r="B73" s="17" t="s">
        <v>62</v>
      </c>
      <c r="C73" s="8"/>
      <c r="D73" s="3"/>
      <c r="E73" s="3"/>
      <c r="F73" s="3"/>
      <c r="G73" s="3"/>
      <c r="H73" s="3"/>
      <c r="I73" s="3"/>
      <c r="J73" s="8"/>
      <c r="K73" s="22">
        <f t="shared" si="0"/>
        <v>0</v>
      </c>
    </row>
    <row r="74" spans="1:11" x14ac:dyDescent="0.25">
      <c r="A74" s="47"/>
      <c r="B74" s="17" t="s">
        <v>23</v>
      </c>
      <c r="C74" s="8">
        <v>35</v>
      </c>
      <c r="D74" s="3">
        <v>40</v>
      </c>
      <c r="E74" s="3"/>
      <c r="F74" s="3">
        <v>56</v>
      </c>
      <c r="G74" s="3">
        <v>34</v>
      </c>
      <c r="H74" s="3">
        <v>77</v>
      </c>
      <c r="I74" s="3">
        <v>77</v>
      </c>
      <c r="J74" s="8">
        <v>42</v>
      </c>
      <c r="K74" s="22">
        <f t="shared" si="0"/>
        <v>361</v>
      </c>
    </row>
    <row r="75" spans="1:11" s="27" customFormat="1" x14ac:dyDescent="0.25">
      <c r="A75" s="42" t="s">
        <v>128</v>
      </c>
      <c r="B75" s="20" t="s">
        <v>59</v>
      </c>
      <c r="C75" s="21"/>
      <c r="D75" s="30"/>
      <c r="E75" s="30"/>
      <c r="F75" s="30"/>
      <c r="G75" s="30"/>
      <c r="H75" s="30"/>
      <c r="I75" s="30"/>
      <c r="J75" s="21"/>
      <c r="K75" s="26">
        <f t="shared" si="0"/>
        <v>0</v>
      </c>
    </row>
    <row r="76" spans="1:11" s="27" customFormat="1" x14ac:dyDescent="0.25">
      <c r="A76" s="43"/>
      <c r="B76" s="20" t="s">
        <v>23</v>
      </c>
      <c r="C76" s="21"/>
      <c r="D76" s="30">
        <v>18</v>
      </c>
      <c r="E76" s="30"/>
      <c r="F76" s="30">
        <v>37</v>
      </c>
      <c r="G76" s="30">
        <v>49</v>
      </c>
      <c r="H76" s="30"/>
      <c r="I76" s="30"/>
      <c r="J76" s="21"/>
      <c r="K76" s="26">
        <f t="shared" si="0"/>
        <v>104</v>
      </c>
    </row>
    <row r="77" spans="1:11" x14ac:dyDescent="0.25">
      <c r="A77" s="40" t="s">
        <v>129</v>
      </c>
      <c r="B77" s="17" t="s">
        <v>63</v>
      </c>
      <c r="C77" s="8"/>
      <c r="D77" s="3"/>
      <c r="E77" s="3"/>
      <c r="F77" s="3"/>
      <c r="G77" s="3"/>
      <c r="H77" s="3"/>
      <c r="I77" s="3"/>
      <c r="J77" s="8"/>
      <c r="K77" s="22">
        <f t="shared" ref="K77:K113" si="1">SUM(C77:J77)</f>
        <v>0</v>
      </c>
    </row>
    <row r="78" spans="1:11" x14ac:dyDescent="0.25">
      <c r="A78" s="41"/>
      <c r="B78" s="17" t="s">
        <v>23</v>
      </c>
      <c r="C78" s="8"/>
      <c r="D78" s="3"/>
      <c r="E78" s="3">
        <v>56</v>
      </c>
      <c r="F78" s="3"/>
      <c r="G78" s="3"/>
      <c r="H78" s="3">
        <v>25</v>
      </c>
      <c r="I78" s="3"/>
      <c r="J78" s="8"/>
      <c r="K78" s="22">
        <f t="shared" si="1"/>
        <v>81</v>
      </c>
    </row>
    <row r="79" spans="1:11" s="27" customFormat="1" x14ac:dyDescent="0.25">
      <c r="A79" s="46" t="s">
        <v>130</v>
      </c>
      <c r="B79" s="20" t="s">
        <v>37</v>
      </c>
      <c r="C79" s="21"/>
      <c r="D79" s="30"/>
      <c r="E79" s="30"/>
      <c r="F79" s="30"/>
      <c r="G79" s="30"/>
      <c r="H79" s="30"/>
      <c r="I79" s="30"/>
      <c r="J79" s="21"/>
      <c r="K79" s="26">
        <f t="shared" si="1"/>
        <v>0</v>
      </c>
    </row>
    <row r="80" spans="1:11" s="27" customFormat="1" x14ac:dyDescent="0.25">
      <c r="A80" s="46"/>
      <c r="B80" s="20" t="s">
        <v>22</v>
      </c>
      <c r="C80" s="21"/>
      <c r="D80" s="30"/>
      <c r="E80" s="30"/>
      <c r="F80" s="30">
        <v>265</v>
      </c>
      <c r="G80" s="30">
        <v>150</v>
      </c>
      <c r="H80" s="30">
        <v>104</v>
      </c>
      <c r="I80" s="30">
        <v>70</v>
      </c>
      <c r="J80" s="21">
        <v>122</v>
      </c>
      <c r="K80" s="26">
        <f t="shared" si="1"/>
        <v>711</v>
      </c>
    </row>
    <row r="81" spans="1:11" s="27" customFormat="1" x14ac:dyDescent="0.25">
      <c r="A81" s="46"/>
      <c r="B81" s="20" t="s">
        <v>23</v>
      </c>
      <c r="C81" s="21"/>
      <c r="D81" s="30"/>
      <c r="E81" s="30"/>
      <c r="F81" s="30">
        <v>156</v>
      </c>
      <c r="G81" s="30">
        <v>43</v>
      </c>
      <c r="H81" s="30">
        <v>44</v>
      </c>
      <c r="I81" s="30">
        <v>20</v>
      </c>
      <c r="J81" s="21">
        <v>36</v>
      </c>
      <c r="K81" s="26">
        <f t="shared" si="1"/>
        <v>299</v>
      </c>
    </row>
    <row r="82" spans="1:11" x14ac:dyDescent="0.25">
      <c r="A82" s="47" t="s">
        <v>131</v>
      </c>
      <c r="B82" s="17" t="s">
        <v>38</v>
      </c>
      <c r="C82" s="8"/>
      <c r="D82" s="3"/>
      <c r="E82" s="3"/>
      <c r="F82" s="3"/>
      <c r="G82" s="3"/>
      <c r="H82" s="3"/>
      <c r="I82" s="3"/>
      <c r="J82" s="8"/>
      <c r="K82" s="22">
        <f t="shared" si="1"/>
        <v>0</v>
      </c>
    </row>
    <row r="83" spans="1:11" x14ac:dyDescent="0.25">
      <c r="A83" s="47"/>
      <c r="B83" s="17" t="s">
        <v>23</v>
      </c>
      <c r="C83" s="8"/>
      <c r="D83" s="3"/>
      <c r="E83" s="3"/>
      <c r="F83" s="3"/>
      <c r="G83" s="3">
        <v>122</v>
      </c>
      <c r="H83" s="3">
        <v>149</v>
      </c>
      <c r="I83" s="3">
        <v>173</v>
      </c>
      <c r="J83" s="8">
        <v>341</v>
      </c>
      <c r="K83" s="22">
        <f t="shared" si="1"/>
        <v>785</v>
      </c>
    </row>
    <row r="84" spans="1:11" s="27" customFormat="1" x14ac:dyDescent="0.25">
      <c r="A84" s="42" t="s">
        <v>132</v>
      </c>
      <c r="B84" s="20" t="s">
        <v>61</v>
      </c>
      <c r="C84" s="21"/>
      <c r="D84" s="30"/>
      <c r="E84" s="30"/>
      <c r="F84" s="30"/>
      <c r="G84" s="30"/>
      <c r="H84" s="30"/>
      <c r="I84" s="30"/>
      <c r="J84" s="21"/>
      <c r="K84" s="26">
        <f t="shared" si="1"/>
        <v>0</v>
      </c>
    </row>
    <row r="85" spans="1:11" s="27" customFormat="1" x14ac:dyDescent="0.25">
      <c r="A85" s="43"/>
      <c r="B85" s="20" t="s">
        <v>23</v>
      </c>
      <c r="C85" s="21"/>
      <c r="D85" s="30"/>
      <c r="E85" s="30"/>
      <c r="F85" s="30"/>
      <c r="G85" s="30"/>
      <c r="H85" s="30">
        <v>37</v>
      </c>
      <c r="I85" s="30">
        <v>119</v>
      </c>
      <c r="J85" s="21">
        <v>52</v>
      </c>
      <c r="K85" s="26">
        <f t="shared" si="1"/>
        <v>208</v>
      </c>
    </row>
    <row r="86" spans="1:11" x14ac:dyDescent="0.25">
      <c r="A86" s="40" t="s">
        <v>133</v>
      </c>
      <c r="B86" s="17" t="s">
        <v>47</v>
      </c>
      <c r="C86" s="8"/>
      <c r="D86" s="3"/>
      <c r="E86" s="3"/>
      <c r="F86" s="3"/>
      <c r="G86" s="3"/>
      <c r="H86" s="3"/>
      <c r="I86" s="3"/>
      <c r="J86" s="8"/>
      <c r="K86" s="22">
        <f t="shared" si="1"/>
        <v>0</v>
      </c>
    </row>
    <row r="87" spans="1:11" x14ac:dyDescent="0.25">
      <c r="A87" s="45"/>
      <c r="B87" s="17" t="s">
        <v>48</v>
      </c>
      <c r="C87" s="8"/>
      <c r="D87" s="3"/>
      <c r="E87" s="3">
        <v>118</v>
      </c>
      <c r="F87" s="3">
        <v>210</v>
      </c>
      <c r="G87" s="3">
        <v>335</v>
      </c>
      <c r="H87" s="3">
        <v>569</v>
      </c>
      <c r="I87" s="3">
        <v>550</v>
      </c>
      <c r="J87" s="37">
        <v>660</v>
      </c>
      <c r="K87" s="22">
        <f t="shared" si="1"/>
        <v>2442</v>
      </c>
    </row>
    <row r="88" spans="1:11" x14ac:dyDescent="0.25">
      <c r="A88" s="41"/>
      <c r="B88" s="17" t="s">
        <v>49</v>
      </c>
      <c r="C88" s="8"/>
      <c r="D88" s="3"/>
      <c r="E88" s="3">
        <v>251</v>
      </c>
      <c r="F88" s="3">
        <v>305</v>
      </c>
      <c r="G88" s="3">
        <v>244</v>
      </c>
      <c r="H88" s="3">
        <v>200</v>
      </c>
      <c r="I88" s="3">
        <v>189</v>
      </c>
      <c r="J88" s="37">
        <v>215</v>
      </c>
      <c r="K88" s="22">
        <f t="shared" si="1"/>
        <v>1404</v>
      </c>
    </row>
    <row r="89" spans="1:11" s="27" customFormat="1" ht="18" customHeight="1" x14ac:dyDescent="0.25">
      <c r="A89" s="25" t="s">
        <v>89</v>
      </c>
      <c r="B89" s="35" t="s">
        <v>77</v>
      </c>
      <c r="C89" s="21"/>
      <c r="D89" s="30"/>
      <c r="E89" s="30"/>
      <c r="F89" s="30"/>
      <c r="G89" s="30"/>
      <c r="H89" s="30"/>
      <c r="I89" s="30"/>
      <c r="J89" s="21"/>
      <c r="K89" s="26">
        <f t="shared" si="1"/>
        <v>0</v>
      </c>
    </row>
    <row r="90" spans="1:11" x14ac:dyDescent="0.25">
      <c r="A90" s="40" t="s">
        <v>134</v>
      </c>
      <c r="B90" s="16" t="s">
        <v>50</v>
      </c>
      <c r="C90" s="8"/>
      <c r="D90" s="3"/>
      <c r="E90" s="3"/>
      <c r="F90" s="3"/>
      <c r="G90" s="3"/>
      <c r="H90" s="3"/>
      <c r="I90" s="3"/>
      <c r="J90" s="8"/>
      <c r="K90" s="22">
        <f t="shared" si="1"/>
        <v>0</v>
      </c>
    </row>
    <row r="91" spans="1:11" x14ac:dyDescent="0.25">
      <c r="A91" s="45"/>
      <c r="B91" s="17" t="s">
        <v>26</v>
      </c>
      <c r="C91" s="8"/>
      <c r="D91" s="3"/>
      <c r="E91" s="3">
        <v>13</v>
      </c>
      <c r="F91" s="3">
        <v>12</v>
      </c>
      <c r="G91" s="3"/>
      <c r="H91" s="3"/>
      <c r="I91" s="3"/>
      <c r="J91" s="8"/>
      <c r="K91" s="22">
        <f t="shared" si="1"/>
        <v>25</v>
      </c>
    </row>
    <row r="92" spans="1:11" x14ac:dyDescent="0.25">
      <c r="A92" s="41"/>
      <c r="B92" s="17" t="s">
        <v>27</v>
      </c>
      <c r="C92" s="8"/>
      <c r="D92" s="3"/>
      <c r="E92" s="3">
        <v>3900</v>
      </c>
      <c r="F92" s="3">
        <v>3599</v>
      </c>
      <c r="G92" s="3"/>
      <c r="H92" s="3"/>
      <c r="I92" s="3"/>
      <c r="J92" s="8"/>
      <c r="K92" s="22">
        <f t="shared" si="1"/>
        <v>7499</v>
      </c>
    </row>
    <row r="93" spans="1:11" s="27" customFormat="1" x14ac:dyDescent="0.25">
      <c r="A93" s="42" t="s">
        <v>135</v>
      </c>
      <c r="B93" s="21" t="s">
        <v>51</v>
      </c>
      <c r="C93" s="21"/>
      <c r="D93" s="30"/>
      <c r="E93" s="30"/>
      <c r="F93" s="30"/>
      <c r="G93" s="30"/>
      <c r="H93" s="30"/>
      <c r="I93" s="30"/>
      <c r="J93" s="21"/>
      <c r="K93" s="26">
        <f t="shared" si="1"/>
        <v>0</v>
      </c>
    </row>
    <row r="94" spans="1:11" s="27" customFormat="1" x14ac:dyDescent="0.25">
      <c r="A94" s="44"/>
      <c r="B94" s="20" t="s">
        <v>28</v>
      </c>
      <c r="C94" s="21"/>
      <c r="D94" s="30"/>
      <c r="E94" s="30">
        <v>11</v>
      </c>
      <c r="F94" s="30">
        <v>12</v>
      </c>
      <c r="G94" s="30"/>
      <c r="H94" s="30"/>
      <c r="I94" s="30"/>
      <c r="J94" s="21"/>
      <c r="K94" s="26">
        <f t="shared" si="1"/>
        <v>23</v>
      </c>
    </row>
    <row r="95" spans="1:11" s="27" customFormat="1" x14ac:dyDescent="0.25">
      <c r="A95" s="43"/>
      <c r="B95" s="20" t="s">
        <v>29</v>
      </c>
      <c r="C95" s="21"/>
      <c r="D95" s="30"/>
      <c r="E95" s="30">
        <v>33900</v>
      </c>
      <c r="F95" s="30">
        <v>18400</v>
      </c>
      <c r="G95" s="30"/>
      <c r="H95" s="30"/>
      <c r="I95" s="30"/>
      <c r="J95" s="21"/>
      <c r="K95" s="26">
        <f t="shared" si="1"/>
        <v>52300</v>
      </c>
    </row>
    <row r="96" spans="1:11" x14ac:dyDescent="0.25">
      <c r="A96" s="40" t="s">
        <v>136</v>
      </c>
      <c r="B96" s="18" t="s">
        <v>52</v>
      </c>
      <c r="C96" s="8"/>
      <c r="D96" s="3"/>
      <c r="E96" s="3"/>
      <c r="F96" s="3"/>
      <c r="G96" s="3"/>
      <c r="H96" s="3"/>
      <c r="I96" s="3"/>
      <c r="J96" s="8"/>
      <c r="K96" s="22">
        <f t="shared" si="1"/>
        <v>0</v>
      </c>
    </row>
    <row r="97" spans="1:11" x14ac:dyDescent="0.25">
      <c r="A97" s="45"/>
      <c r="B97" s="17" t="s">
        <v>30</v>
      </c>
      <c r="C97" s="8"/>
      <c r="D97" s="3"/>
      <c r="E97" s="3">
        <v>2</v>
      </c>
      <c r="F97" s="3">
        <v>37</v>
      </c>
      <c r="G97" s="3">
        <v>11</v>
      </c>
      <c r="H97" s="3">
        <v>26</v>
      </c>
      <c r="I97" s="3">
        <v>45</v>
      </c>
      <c r="J97" s="37">
        <v>56</v>
      </c>
      <c r="K97" s="22">
        <f t="shared" si="1"/>
        <v>177</v>
      </c>
    </row>
    <row r="98" spans="1:11" x14ac:dyDescent="0.25">
      <c r="A98" s="41"/>
      <c r="B98" s="17" t="s">
        <v>31</v>
      </c>
      <c r="C98" s="8"/>
      <c r="D98" s="3"/>
      <c r="E98" s="3">
        <v>8400</v>
      </c>
      <c r="F98" s="3">
        <v>43500</v>
      </c>
      <c r="G98" s="3">
        <v>41730</v>
      </c>
      <c r="H98" s="3">
        <v>42163</v>
      </c>
      <c r="I98" s="3">
        <v>103431</v>
      </c>
      <c r="J98" s="3">
        <v>74429.030450000006</v>
      </c>
      <c r="K98" s="22">
        <f t="shared" si="1"/>
        <v>313653.03045000002</v>
      </c>
    </row>
    <row r="99" spans="1:11" s="27" customFormat="1" x14ac:dyDescent="0.25">
      <c r="A99" s="42" t="s">
        <v>137</v>
      </c>
      <c r="B99" s="21" t="s">
        <v>53</v>
      </c>
      <c r="C99" s="21"/>
      <c r="D99" s="30"/>
      <c r="E99" s="30"/>
      <c r="F99" s="30"/>
      <c r="G99" s="30"/>
      <c r="H99" s="30"/>
      <c r="I99" s="30"/>
      <c r="J99" s="21"/>
      <c r="K99" s="26">
        <f t="shared" si="1"/>
        <v>0</v>
      </c>
    </row>
    <row r="100" spans="1:11" s="27" customFormat="1" x14ac:dyDescent="0.25">
      <c r="A100" s="44"/>
      <c r="B100" s="20" t="s">
        <v>32</v>
      </c>
      <c r="C100" s="21"/>
      <c r="D100" s="30"/>
      <c r="E100" s="30">
        <v>15</v>
      </c>
      <c r="F100" s="30">
        <v>11</v>
      </c>
      <c r="G100" s="30">
        <v>4</v>
      </c>
      <c r="H100" s="30">
        <v>9</v>
      </c>
      <c r="I100" s="30">
        <v>2</v>
      </c>
      <c r="J100" s="21"/>
      <c r="K100" s="26">
        <f t="shared" si="1"/>
        <v>41</v>
      </c>
    </row>
    <row r="101" spans="1:11" s="27" customFormat="1" x14ac:dyDescent="0.25">
      <c r="A101" s="43"/>
      <c r="B101" s="20" t="s">
        <v>33</v>
      </c>
      <c r="C101" s="21"/>
      <c r="D101" s="30"/>
      <c r="E101" s="30">
        <v>47000</v>
      </c>
      <c r="F101" s="30">
        <v>15020</v>
      </c>
      <c r="G101" s="30">
        <v>5050</v>
      </c>
      <c r="H101" s="30">
        <v>30370</v>
      </c>
      <c r="I101" s="30">
        <v>3168</v>
      </c>
      <c r="J101" s="21"/>
      <c r="K101" s="26">
        <f t="shared" si="1"/>
        <v>100608</v>
      </c>
    </row>
    <row r="102" spans="1:11" x14ac:dyDescent="0.25">
      <c r="A102" s="40" t="s">
        <v>138</v>
      </c>
      <c r="B102" s="16" t="s">
        <v>39</v>
      </c>
      <c r="C102" s="8"/>
      <c r="D102" s="8"/>
      <c r="E102" s="8"/>
      <c r="F102" s="8"/>
      <c r="G102" s="8"/>
      <c r="H102" s="8"/>
      <c r="I102" s="8"/>
      <c r="J102" s="8"/>
      <c r="K102" s="22">
        <f t="shared" si="1"/>
        <v>0</v>
      </c>
    </row>
    <row r="103" spans="1:11" x14ac:dyDescent="0.25">
      <c r="A103" s="45"/>
      <c r="B103" s="17" t="s">
        <v>66</v>
      </c>
      <c r="C103" s="8"/>
      <c r="D103" s="8"/>
      <c r="E103" s="8"/>
      <c r="F103" s="8"/>
      <c r="G103" s="8">
        <v>109</v>
      </c>
      <c r="H103" s="8"/>
      <c r="I103" s="8"/>
      <c r="J103" s="8"/>
      <c r="K103" s="22">
        <f t="shared" si="1"/>
        <v>109</v>
      </c>
    </row>
    <row r="104" spans="1:11" x14ac:dyDescent="0.25">
      <c r="A104" s="41"/>
      <c r="B104" s="17" t="s">
        <v>40</v>
      </c>
      <c r="C104" s="8"/>
      <c r="D104" s="8"/>
      <c r="E104" s="8"/>
      <c r="F104" s="8"/>
      <c r="G104" s="8">
        <v>188</v>
      </c>
      <c r="H104" s="8"/>
      <c r="I104" s="8"/>
      <c r="J104" s="8"/>
      <c r="K104" s="22">
        <f t="shared" si="1"/>
        <v>188</v>
      </c>
    </row>
    <row r="105" spans="1:11" s="27" customFormat="1" x14ac:dyDescent="0.25">
      <c r="A105" s="42" t="s">
        <v>139</v>
      </c>
      <c r="B105" s="21" t="s">
        <v>67</v>
      </c>
      <c r="C105" s="21"/>
      <c r="D105" s="21"/>
      <c r="E105" s="21"/>
      <c r="F105" s="21"/>
      <c r="G105" s="21"/>
      <c r="H105" s="21"/>
      <c r="I105" s="21"/>
      <c r="J105" s="21"/>
      <c r="K105" s="26">
        <f t="shared" si="1"/>
        <v>0</v>
      </c>
    </row>
    <row r="106" spans="1:11" s="27" customFormat="1" x14ac:dyDescent="0.25">
      <c r="A106" s="44"/>
      <c r="B106" s="20" t="s">
        <v>68</v>
      </c>
      <c r="C106" s="21"/>
      <c r="D106" s="21"/>
      <c r="E106" s="21"/>
      <c r="F106" s="21"/>
      <c r="G106" s="21">
        <v>447</v>
      </c>
      <c r="H106" s="28">
        <v>1063</v>
      </c>
      <c r="I106" s="21">
        <v>880</v>
      </c>
      <c r="J106" s="21">
        <v>719</v>
      </c>
      <c r="K106" s="26">
        <f t="shared" si="1"/>
        <v>3109</v>
      </c>
    </row>
    <row r="107" spans="1:11" s="27" customFormat="1" x14ac:dyDescent="0.25">
      <c r="A107" s="43"/>
      <c r="B107" s="20" t="s">
        <v>69</v>
      </c>
      <c r="C107" s="21"/>
      <c r="D107" s="21"/>
      <c r="E107" s="21"/>
      <c r="F107" s="21"/>
      <c r="G107" s="21"/>
      <c r="H107" s="21"/>
      <c r="I107" s="21">
        <v>344</v>
      </c>
      <c r="J107" s="21">
        <v>607</v>
      </c>
      <c r="K107" s="26">
        <f t="shared" si="1"/>
        <v>951</v>
      </c>
    </row>
    <row r="108" spans="1:11" ht="38.25" x14ac:dyDescent="0.25">
      <c r="A108" s="11" t="s">
        <v>140</v>
      </c>
      <c r="B108" s="17" t="s">
        <v>74</v>
      </c>
      <c r="C108" s="8"/>
      <c r="D108" s="8"/>
      <c r="E108" s="8"/>
      <c r="F108" s="8"/>
      <c r="G108" s="8">
        <v>291</v>
      </c>
      <c r="H108" s="8">
        <v>451</v>
      </c>
      <c r="I108" s="8">
        <f>719+667</f>
        <v>1386</v>
      </c>
      <c r="J108" s="8">
        <v>383</v>
      </c>
      <c r="K108" s="22">
        <f t="shared" si="1"/>
        <v>2511</v>
      </c>
    </row>
    <row r="109" spans="1:11" s="27" customFormat="1" ht="25.5" x14ac:dyDescent="0.25">
      <c r="A109" s="42" t="s">
        <v>141</v>
      </c>
      <c r="B109" s="20" t="s">
        <v>81</v>
      </c>
      <c r="C109" s="21"/>
      <c r="D109" s="21"/>
      <c r="E109" s="21"/>
      <c r="F109" s="21"/>
      <c r="G109" s="21"/>
      <c r="H109" s="21"/>
      <c r="I109" s="21"/>
      <c r="J109" s="21"/>
      <c r="K109" s="26">
        <f t="shared" si="1"/>
        <v>0</v>
      </c>
    </row>
    <row r="110" spans="1:11" s="27" customFormat="1" x14ac:dyDescent="0.25">
      <c r="A110" s="44"/>
      <c r="B110" s="20" t="s">
        <v>80</v>
      </c>
      <c r="C110" s="21"/>
      <c r="D110" s="21"/>
      <c r="E110" s="21"/>
      <c r="F110" s="21"/>
      <c r="G110" s="21"/>
      <c r="H110" s="21"/>
      <c r="I110" s="21">
        <v>35</v>
      </c>
      <c r="J110" s="21">
        <v>51</v>
      </c>
      <c r="K110" s="26">
        <f t="shared" si="1"/>
        <v>86</v>
      </c>
    </row>
    <row r="111" spans="1:11" s="27" customFormat="1" x14ac:dyDescent="0.25">
      <c r="A111" s="43"/>
      <c r="B111" s="20" t="s">
        <v>79</v>
      </c>
      <c r="C111" s="21"/>
      <c r="D111" s="21"/>
      <c r="E111" s="21"/>
      <c r="F111" s="21"/>
      <c r="G111" s="21"/>
      <c r="H111" s="21"/>
      <c r="I111" s="21">
        <v>46</v>
      </c>
      <c r="J111" s="21">
        <v>115</v>
      </c>
      <c r="K111" s="26">
        <f t="shared" si="1"/>
        <v>161</v>
      </c>
    </row>
    <row r="112" spans="1:11" x14ac:dyDescent="0.25">
      <c r="A112" s="40" t="s">
        <v>142</v>
      </c>
      <c r="B112" s="18" t="s">
        <v>70</v>
      </c>
      <c r="C112" s="8"/>
      <c r="D112" s="8"/>
      <c r="E112" s="8"/>
      <c r="F112" s="8"/>
      <c r="G112" s="8"/>
      <c r="H112" s="8"/>
      <c r="I112" s="8"/>
      <c r="J112" s="8"/>
      <c r="K112" s="22">
        <f t="shared" si="1"/>
        <v>0</v>
      </c>
    </row>
    <row r="113" spans="1:11" x14ac:dyDescent="0.25">
      <c r="A113" s="41"/>
      <c r="B113" s="17" t="s">
        <v>71</v>
      </c>
      <c r="C113" s="8"/>
      <c r="D113" s="8"/>
      <c r="E113" s="8"/>
      <c r="F113" s="8"/>
      <c r="G113" s="8"/>
      <c r="H113" s="8"/>
      <c r="I113" s="8">
        <v>352</v>
      </c>
      <c r="J113" s="8"/>
      <c r="K113" s="22">
        <f t="shared" si="1"/>
        <v>352</v>
      </c>
    </row>
    <row r="114" spans="1:11" s="27" customFormat="1" x14ac:dyDescent="0.25">
      <c r="A114" s="25" t="s">
        <v>88</v>
      </c>
      <c r="B114" s="21" t="s">
        <v>73</v>
      </c>
      <c r="C114" s="33"/>
      <c r="D114" s="33">
        <f>D10/C4</f>
        <v>0.12077941395210472</v>
      </c>
      <c r="E114" s="33">
        <f t="shared" ref="E114:J114" si="2">E10/D4</f>
        <v>0.19759501187648457</v>
      </c>
      <c r="F114" s="33">
        <f t="shared" si="2"/>
        <v>0.23289473684210527</v>
      </c>
      <c r="G114" s="33">
        <f t="shared" si="2"/>
        <v>0.1705838876570584</v>
      </c>
      <c r="H114" s="33">
        <f t="shared" si="2"/>
        <v>0.1111111111111111</v>
      </c>
      <c r="I114" s="33">
        <f t="shared" si="2"/>
        <v>0.10989882959730213</v>
      </c>
      <c r="J114" s="33">
        <f t="shared" si="2"/>
        <v>0.14856577645895153</v>
      </c>
      <c r="K114" s="26"/>
    </row>
    <row r="115" spans="1:11" x14ac:dyDescent="0.25">
      <c r="A115" s="11"/>
      <c r="B115" s="18"/>
      <c r="C115" s="8"/>
      <c r="D115" s="8"/>
      <c r="E115" s="8"/>
      <c r="F115" s="8"/>
      <c r="G115" s="8"/>
      <c r="H115" s="8"/>
      <c r="I115" s="8"/>
      <c r="J115" s="8"/>
    </row>
  </sheetData>
  <mergeCells count="31">
    <mergeCell ref="B1:J1"/>
    <mergeCell ref="A105:A107"/>
    <mergeCell ref="A112:A113"/>
    <mergeCell ref="A43:A50"/>
    <mergeCell ref="A4:A6"/>
    <mergeCell ref="A30:A33"/>
    <mergeCell ref="A34:A36"/>
    <mergeCell ref="A37:A42"/>
    <mergeCell ref="A82:A83"/>
    <mergeCell ref="A93:A95"/>
    <mergeCell ref="A96:A98"/>
    <mergeCell ref="A56:A58"/>
    <mergeCell ref="A68:A70"/>
    <mergeCell ref="A71:A72"/>
    <mergeCell ref="A109:A111"/>
    <mergeCell ref="A52:A55"/>
    <mergeCell ref="A79:A81"/>
    <mergeCell ref="A75:A76"/>
    <mergeCell ref="A77:A78"/>
    <mergeCell ref="A73:A74"/>
    <mergeCell ref="A59:A66"/>
    <mergeCell ref="A102:A104"/>
    <mergeCell ref="A84:A85"/>
    <mergeCell ref="A86:A88"/>
    <mergeCell ref="A90:A92"/>
    <mergeCell ref="A99:A101"/>
    <mergeCell ref="A13:A14"/>
    <mergeCell ref="A15:A16"/>
    <mergeCell ref="A17:A18"/>
    <mergeCell ref="A19:A20"/>
    <mergeCell ref="A24:A2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2021-02-17T10:36:08Z</dcterms:modified>
</cp:coreProperties>
</file>